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0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робин'!$A$1:$U$23</definedName>
  </definedNames>
  <calcPr fullCalcOnLoad="1"/>
</workbook>
</file>

<file path=xl/sharedStrings.xml><?xml version="1.0" encoding="utf-8"?>
<sst xmlns="http://schemas.openxmlformats.org/spreadsheetml/2006/main" count="92" uniqueCount="59">
  <si>
    <t>Федерация боулинга</t>
  </si>
  <si>
    <t>Волгоградской области</t>
  </si>
  <si>
    <t>Таблица результатов Открытого Чемпионата Волгоградской обл. 2017</t>
  </si>
  <si>
    <t>9 декабря 2017 г.</t>
  </si>
  <si>
    <t>ФИНАЛ</t>
  </si>
  <si>
    <t>№</t>
  </si>
  <si>
    <t>Ф.И.О.</t>
  </si>
  <si>
    <t>итого</t>
  </si>
  <si>
    <t>сред.</t>
  </si>
  <si>
    <t>макс.</t>
  </si>
  <si>
    <t>разн.</t>
  </si>
  <si>
    <t>место</t>
  </si>
  <si>
    <t>Гущин Александр</t>
  </si>
  <si>
    <t>Марченко Петр</t>
  </si>
  <si>
    <t>Белов Андрей</t>
  </si>
  <si>
    <t>Лазарев Сергей</t>
  </si>
  <si>
    <t>Мисходжев Руслан</t>
  </si>
  <si>
    <t>Тихонов Константин</t>
  </si>
  <si>
    <t>Иванова Ольга</t>
  </si>
  <si>
    <t>Халанский Дмитрий</t>
  </si>
  <si>
    <t>Вайнман Марина</t>
  </si>
  <si>
    <t>Лихолай Алла</t>
  </si>
  <si>
    <t>Лаптев Вячеслав</t>
  </si>
  <si>
    <t>Дорджиев Арслан</t>
  </si>
  <si>
    <t>Анипко Александр</t>
  </si>
  <si>
    <t>Беляков Аоександр</t>
  </si>
  <si>
    <t>Безотосный Алексей</t>
  </si>
  <si>
    <t>Поляков Александр</t>
  </si>
  <si>
    <t>Вайнман Алексей</t>
  </si>
  <si>
    <t>Лявин Андрей</t>
  </si>
  <si>
    <t>Антюфеева Елена</t>
  </si>
  <si>
    <t>Рычагов Максим</t>
  </si>
  <si>
    <t>Фамин Денис</t>
  </si>
  <si>
    <t>Мясников Виктор</t>
  </si>
  <si>
    <t>Карпов Сергей</t>
  </si>
  <si>
    <t>Кияшкин Александр</t>
  </si>
  <si>
    <t>Тетюшев А</t>
  </si>
  <si>
    <t>Тарапатин Василий</t>
  </si>
  <si>
    <t>Бардышев О</t>
  </si>
  <si>
    <t>Кекеев Баатр</t>
  </si>
  <si>
    <t>Хохлов Сергей</t>
  </si>
  <si>
    <t xml:space="preserve"> </t>
  </si>
  <si>
    <t>Раунд Робин</t>
  </si>
  <si>
    <t>09 декабря 2017 г.</t>
  </si>
  <si>
    <t>Фамилия</t>
  </si>
  <si>
    <t>Сумма
6 игр</t>
  </si>
  <si>
    <t>Всего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</si>
  <si>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</si>
  <si>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</si>
  <si>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</si>
  <si>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</si>
  <si>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</si>
  <si>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</si>
  <si>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2 группа</t>
  </si>
  <si>
    <t>09декабря  2017г.</t>
  </si>
  <si>
    <t xml:space="preserve">СТЕПЛЕДДЕР </t>
  </si>
  <si>
    <t>За 1 место</t>
  </si>
  <si>
    <t>За 3 место</t>
  </si>
  <si>
    <t>Безотосный Алекскей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</si>
</sst>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8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Arial Cyr"/>
      <family val="2"/>
    </font>
    <font>
      <b/>
      <sz val="12"/>
      <color indexed="8"/>
      <name val="Arial"/>
      <family val="2"/>
    </font>
    <font>
      <b/>
      <i/>
      <sz val="11"/>
      <color indexed="12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33" borderId="13" xfId="52" applyFont="1" applyFill="1" applyBorder="1" applyAlignment="1">
      <alignment horizontal="center"/>
      <protection/>
    </xf>
    <xf numFmtId="0" fontId="6" fillId="34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0" fontId="23" fillId="36" borderId="16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/>
    </xf>
    <xf numFmtId="1" fontId="25" fillId="34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34" borderId="14" xfId="0" applyFont="1" applyFill="1" applyBorder="1" applyAlignment="1">
      <alignment horizontal="left"/>
    </xf>
    <xf numFmtId="1" fontId="25" fillId="34" borderId="0" xfId="0" applyNumberFormat="1" applyFont="1" applyFill="1" applyBorder="1" applyAlignment="1">
      <alignment horizontal="center"/>
    </xf>
    <xf numFmtId="1" fontId="25" fillId="34" borderId="1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/>
    </xf>
    <xf numFmtId="1" fontId="25" fillId="34" borderId="18" xfId="0" applyNumberFormat="1" applyFont="1" applyFill="1" applyBorder="1" applyAlignment="1">
      <alignment horizontal="center"/>
    </xf>
    <xf numFmtId="1" fontId="25" fillId="34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34" borderId="14" xfId="52" applyFont="1" applyFill="1" applyBorder="1" applyProtection="1">
      <alignment/>
      <protection locked="0"/>
    </xf>
    <xf numFmtId="1" fontId="25" fillId="34" borderId="20" xfId="0" applyNumberFormat="1" applyFont="1" applyFill="1" applyBorder="1" applyAlignment="1">
      <alignment horizontal="center"/>
    </xf>
    <xf numFmtId="1" fontId="27" fillId="34" borderId="13" xfId="0" applyNumberFormat="1" applyFont="1" applyFill="1" applyBorder="1" applyAlignment="1">
      <alignment horizontal="center"/>
    </xf>
    <xf numFmtId="0" fontId="28" fillId="34" borderId="14" xfId="52" applyFont="1" applyFill="1" applyBorder="1" applyProtection="1">
      <alignment/>
      <protection locked="0"/>
    </xf>
    <xf numFmtId="0" fontId="25" fillId="0" borderId="11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3" fillId="37" borderId="14" xfId="0" applyFont="1" applyFill="1" applyBorder="1" applyAlignment="1" applyProtection="1">
      <alignment/>
      <protection locked="0"/>
    </xf>
    <xf numFmtId="0" fontId="32" fillId="0" borderId="21" xfId="0" applyFont="1" applyBorder="1" applyAlignment="1">
      <alignment horizontal="center"/>
    </xf>
    <xf numFmtId="0" fontId="16" fillId="37" borderId="14" xfId="0" applyFont="1" applyFill="1" applyBorder="1" applyAlignment="1">
      <alignment/>
    </xf>
    <xf numFmtId="0" fontId="32" fillId="0" borderId="2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3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0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1" fontId="26" fillId="36" borderId="13" xfId="0" applyNumberFormat="1" applyFont="1" applyFill="1" applyBorder="1" applyAlignment="1">
      <alignment horizontal="center"/>
    </xf>
    <xf numFmtId="0" fontId="6" fillId="38" borderId="13" xfId="0" applyFont="1" applyFill="1" applyBorder="1" applyAlignment="1">
      <alignment horizontal="left"/>
    </xf>
    <xf numFmtId="0" fontId="6" fillId="38" borderId="14" xfId="0" applyFont="1" applyFill="1" applyBorder="1" applyAlignment="1">
      <alignment horizontal="left"/>
    </xf>
    <xf numFmtId="0" fontId="6" fillId="38" borderId="14" xfId="52" applyFont="1" applyFill="1" applyBorder="1" applyProtection="1">
      <alignment/>
      <protection locked="0"/>
    </xf>
    <xf numFmtId="0" fontId="13" fillId="38" borderId="14" xfId="52" applyFont="1" applyFill="1" applyBorder="1" applyProtection="1">
      <alignment/>
      <protection locked="0"/>
    </xf>
    <xf numFmtId="0" fontId="9" fillId="38" borderId="13" xfId="0" applyFont="1" applyFill="1" applyBorder="1" applyAlignment="1">
      <alignment horizontal="center" vertical="center"/>
    </xf>
    <xf numFmtId="164" fontId="9" fillId="38" borderId="13" xfId="0" applyNumberFormat="1" applyFont="1" applyFill="1" applyBorder="1" applyAlignment="1">
      <alignment horizontal="center" vertical="center"/>
    </xf>
    <xf numFmtId="1" fontId="9" fillId="38" borderId="13" xfId="0" applyNumberFormat="1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7</xdr:col>
      <xdr:colOff>447675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0</xdr:rowOff>
    </xdr:from>
    <xdr:to>
      <xdr:col>13</xdr:col>
      <xdr:colOff>123825</xdr:colOff>
      <xdr:row>2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4095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73"/>
  <sheetViews>
    <sheetView zoomScalePageLayoutView="0" workbookViewId="0" topLeftCell="A8">
      <selection activeCell="R14" sqref="R14:R15"/>
    </sheetView>
  </sheetViews>
  <sheetFormatPr defaultColWidth="9.140625" defaultRowHeight="12.75"/>
  <cols>
    <col min="1" max="1" width="5.28125" style="1" customWidth="1"/>
    <col min="2" max="2" width="27.57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/>
    </row>
    <row r="2" ht="12.75">
      <c r="I2" s="3" t="s">
        <v>0</v>
      </c>
    </row>
    <row r="3" ht="10.5" customHeight="1">
      <c r="I3" s="3" t="s">
        <v>1</v>
      </c>
    </row>
    <row r="4" ht="13.5" customHeight="1"/>
    <row r="5" spans="1:16" ht="24" customHeight="1">
      <c r="A5" s="4" t="s">
        <v>2</v>
      </c>
      <c r="B5" s="4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O5" s="7"/>
      <c r="P5" s="7"/>
    </row>
    <row r="6" spans="1:16" s="9" customFormat="1" ht="14.25" customHeight="1">
      <c r="A6" s="8"/>
      <c r="B6" s="8"/>
      <c r="C6" s="8"/>
      <c r="D6" s="8"/>
      <c r="E6" s="8" t="s">
        <v>3</v>
      </c>
      <c r="F6" s="8"/>
      <c r="G6" s="8"/>
      <c r="H6" s="8" t="s">
        <v>4</v>
      </c>
      <c r="I6" s="8"/>
      <c r="J6" s="8"/>
      <c r="K6" s="8"/>
      <c r="L6" s="8"/>
      <c r="M6" s="8"/>
      <c r="O6" s="10"/>
      <c r="P6" s="10"/>
    </row>
    <row r="7" spans="15:16" s="9" customFormat="1" ht="9.75" customHeight="1">
      <c r="O7" s="10"/>
      <c r="P7" s="10"/>
    </row>
    <row r="8" spans="1:16" s="18" customFormat="1" ht="13.5" customHeight="1">
      <c r="A8" s="11" t="s">
        <v>5</v>
      </c>
      <c r="B8" s="12" t="s">
        <v>6</v>
      </c>
      <c r="C8" s="13">
        <v>1</v>
      </c>
      <c r="D8" s="14">
        <v>2</v>
      </c>
      <c r="E8" s="13">
        <v>3</v>
      </c>
      <c r="F8" s="14">
        <v>4</v>
      </c>
      <c r="G8" s="13">
        <v>5</v>
      </c>
      <c r="H8" s="14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5" t="s">
        <v>11</v>
      </c>
      <c r="N8" s="16"/>
      <c r="O8" s="16"/>
      <c r="P8" s="17"/>
    </row>
    <row r="9" spans="1:18" s="18" customFormat="1" ht="13.5" customHeight="1">
      <c r="A9" s="19"/>
      <c r="B9" s="97" t="s">
        <v>12</v>
      </c>
      <c r="C9" s="104">
        <v>217</v>
      </c>
      <c r="D9" s="104">
        <v>221</v>
      </c>
      <c r="E9" s="104">
        <v>208</v>
      </c>
      <c r="F9" s="104">
        <v>227</v>
      </c>
      <c r="G9" s="104">
        <v>242</v>
      </c>
      <c r="H9" s="104">
        <v>217</v>
      </c>
      <c r="I9" s="101">
        <f aca="true" t="shared" si="0" ref="I9:I46">IF(C9&lt;&gt;"",SUM(C9:H9),"")</f>
        <v>1332</v>
      </c>
      <c r="J9" s="102">
        <f aca="true" t="shared" si="1" ref="J9:J46">IF(C9&lt;&gt;"",AVERAGE(C9:H9),"")</f>
        <v>222</v>
      </c>
      <c r="K9" s="103">
        <f aca="true" t="shared" si="2" ref="K9:K46">IF(C9&lt;&gt;"",MAX(C9:H9),"")</f>
        <v>242</v>
      </c>
      <c r="L9" s="103">
        <f aca="true" t="shared" si="3" ref="L9:L46">IF(D9&lt;&gt;"",MAX(C9:H9)-MIN(C9:H9),"")</f>
        <v>34</v>
      </c>
      <c r="M9" s="101">
        <v>1</v>
      </c>
      <c r="N9" s="25"/>
      <c r="O9" s="26"/>
      <c r="P9" s="26"/>
      <c r="Q9" s="26"/>
      <c r="R9" s="26"/>
    </row>
    <row r="10" spans="1:16" s="18" customFormat="1" ht="13.5" customHeight="1">
      <c r="A10" s="27"/>
      <c r="B10" s="98" t="s">
        <v>13</v>
      </c>
      <c r="C10" s="104">
        <v>192</v>
      </c>
      <c r="D10" s="104">
        <v>225</v>
      </c>
      <c r="E10" s="104">
        <v>236</v>
      </c>
      <c r="F10" s="104">
        <v>246</v>
      </c>
      <c r="G10" s="104">
        <v>213</v>
      </c>
      <c r="H10" s="104">
        <v>212</v>
      </c>
      <c r="I10" s="101">
        <f t="shared" si="0"/>
        <v>1324</v>
      </c>
      <c r="J10" s="102">
        <f t="shared" si="1"/>
        <v>220.66666666666666</v>
      </c>
      <c r="K10" s="103">
        <f t="shared" si="2"/>
        <v>246</v>
      </c>
      <c r="L10" s="103">
        <f t="shared" si="3"/>
        <v>54</v>
      </c>
      <c r="M10" s="101">
        <v>2</v>
      </c>
      <c r="N10" s="25"/>
      <c r="O10" s="29"/>
      <c r="P10" s="17"/>
    </row>
    <row r="11" spans="1:16" s="18" customFormat="1" ht="13.5" customHeight="1">
      <c r="A11" s="27"/>
      <c r="B11" s="98" t="s">
        <v>14</v>
      </c>
      <c r="C11" s="104">
        <v>178</v>
      </c>
      <c r="D11" s="104">
        <v>211</v>
      </c>
      <c r="E11" s="104">
        <v>226</v>
      </c>
      <c r="F11" s="104">
        <v>159</v>
      </c>
      <c r="G11" s="104">
        <v>242</v>
      </c>
      <c r="H11" s="104">
        <v>223</v>
      </c>
      <c r="I11" s="101">
        <f t="shared" si="0"/>
        <v>1239</v>
      </c>
      <c r="J11" s="102">
        <f t="shared" si="1"/>
        <v>206.5</v>
      </c>
      <c r="K11" s="103">
        <f t="shared" si="2"/>
        <v>242</v>
      </c>
      <c r="L11" s="103">
        <f t="shared" si="3"/>
        <v>83</v>
      </c>
      <c r="M11" s="101">
        <v>3</v>
      </c>
      <c r="N11" s="25"/>
      <c r="O11" s="29"/>
      <c r="P11" s="17"/>
    </row>
    <row r="12" spans="1:16" s="18" customFormat="1" ht="13.5" customHeight="1">
      <c r="A12" s="19"/>
      <c r="B12" s="98" t="s">
        <v>15</v>
      </c>
      <c r="C12" s="104">
        <v>207</v>
      </c>
      <c r="D12" s="104">
        <v>213</v>
      </c>
      <c r="E12" s="104">
        <v>202</v>
      </c>
      <c r="F12" s="104">
        <v>200</v>
      </c>
      <c r="G12" s="104">
        <v>198</v>
      </c>
      <c r="H12" s="104">
        <v>213</v>
      </c>
      <c r="I12" s="101">
        <f t="shared" si="0"/>
        <v>1233</v>
      </c>
      <c r="J12" s="102">
        <f t="shared" si="1"/>
        <v>205.5</v>
      </c>
      <c r="K12" s="103">
        <f t="shared" si="2"/>
        <v>213</v>
      </c>
      <c r="L12" s="103">
        <f t="shared" si="3"/>
        <v>15</v>
      </c>
      <c r="M12" s="101">
        <v>4</v>
      </c>
      <c r="N12" s="25"/>
      <c r="O12" s="29"/>
      <c r="P12" s="17"/>
    </row>
    <row r="13" spans="1:16" s="18" customFormat="1" ht="13.5" customHeight="1">
      <c r="A13" s="27"/>
      <c r="B13" s="99" t="s">
        <v>16</v>
      </c>
      <c r="C13" s="104">
        <v>204</v>
      </c>
      <c r="D13" s="104">
        <v>269</v>
      </c>
      <c r="E13" s="104">
        <v>176</v>
      </c>
      <c r="F13" s="104">
        <v>187</v>
      </c>
      <c r="G13" s="104">
        <v>191</v>
      </c>
      <c r="H13" s="104">
        <v>183</v>
      </c>
      <c r="I13" s="101">
        <f t="shared" si="0"/>
        <v>1210</v>
      </c>
      <c r="J13" s="102">
        <f t="shared" si="1"/>
        <v>201.66666666666666</v>
      </c>
      <c r="K13" s="103">
        <f t="shared" si="2"/>
        <v>269</v>
      </c>
      <c r="L13" s="103">
        <f t="shared" si="3"/>
        <v>93</v>
      </c>
      <c r="M13" s="101">
        <v>5</v>
      </c>
      <c r="N13" s="25"/>
      <c r="O13" s="29"/>
      <c r="P13" s="17"/>
    </row>
    <row r="14" spans="1:16" s="18" customFormat="1" ht="13.5" customHeight="1">
      <c r="A14" s="19"/>
      <c r="B14" s="98" t="s">
        <v>17</v>
      </c>
      <c r="C14" s="104">
        <v>177</v>
      </c>
      <c r="D14" s="104">
        <v>210</v>
      </c>
      <c r="E14" s="104">
        <v>213</v>
      </c>
      <c r="F14" s="104">
        <v>177</v>
      </c>
      <c r="G14" s="104">
        <v>202</v>
      </c>
      <c r="H14" s="104">
        <v>220</v>
      </c>
      <c r="I14" s="101">
        <f t="shared" si="0"/>
        <v>1199</v>
      </c>
      <c r="J14" s="102">
        <f t="shared" si="1"/>
        <v>199.83333333333334</v>
      </c>
      <c r="K14" s="103">
        <f t="shared" si="2"/>
        <v>220</v>
      </c>
      <c r="L14" s="103">
        <f t="shared" si="3"/>
        <v>43</v>
      </c>
      <c r="M14" s="101">
        <v>6</v>
      </c>
      <c r="N14" s="25"/>
      <c r="O14" s="29"/>
      <c r="P14" s="17"/>
    </row>
    <row r="15" spans="1:16" s="18" customFormat="1" ht="13.5" customHeight="1">
      <c r="A15" s="27"/>
      <c r="B15" s="98" t="s">
        <v>18</v>
      </c>
      <c r="C15" s="104">
        <v>194</v>
      </c>
      <c r="D15" s="104">
        <v>205</v>
      </c>
      <c r="E15" s="104">
        <v>199</v>
      </c>
      <c r="F15" s="104">
        <v>221</v>
      </c>
      <c r="G15" s="104">
        <v>195</v>
      </c>
      <c r="H15" s="104">
        <v>182</v>
      </c>
      <c r="I15" s="101">
        <f t="shared" si="0"/>
        <v>1196</v>
      </c>
      <c r="J15" s="102">
        <f t="shared" si="1"/>
        <v>199.33333333333334</v>
      </c>
      <c r="K15" s="103">
        <f t="shared" si="2"/>
        <v>221</v>
      </c>
      <c r="L15" s="103">
        <f t="shared" si="3"/>
        <v>39</v>
      </c>
      <c r="M15" s="101">
        <v>7</v>
      </c>
      <c r="N15" s="25"/>
      <c r="O15" s="29"/>
      <c r="P15" s="17"/>
    </row>
    <row r="16" spans="1:16" s="18" customFormat="1" ht="13.5" customHeight="1">
      <c r="A16" s="27"/>
      <c r="B16" s="98" t="s">
        <v>19</v>
      </c>
      <c r="C16" s="104">
        <v>201</v>
      </c>
      <c r="D16" s="104">
        <v>194</v>
      </c>
      <c r="E16" s="104">
        <v>219</v>
      </c>
      <c r="F16" s="104">
        <v>190</v>
      </c>
      <c r="G16" s="104">
        <v>175</v>
      </c>
      <c r="H16" s="104">
        <v>206</v>
      </c>
      <c r="I16" s="101">
        <f t="shared" si="0"/>
        <v>1185</v>
      </c>
      <c r="J16" s="102">
        <f t="shared" si="1"/>
        <v>197.5</v>
      </c>
      <c r="K16" s="103">
        <f t="shared" si="2"/>
        <v>219</v>
      </c>
      <c r="L16" s="103">
        <f t="shared" si="3"/>
        <v>44</v>
      </c>
      <c r="M16" s="101">
        <v>8</v>
      </c>
      <c r="N16" s="25"/>
      <c r="O16" s="29"/>
      <c r="P16" s="17"/>
    </row>
    <row r="17" spans="1:16" s="18" customFormat="1" ht="13.5" customHeight="1">
      <c r="A17" s="27"/>
      <c r="B17" s="98" t="s">
        <v>20</v>
      </c>
      <c r="C17" s="104">
        <v>230</v>
      </c>
      <c r="D17" s="104">
        <v>185</v>
      </c>
      <c r="E17" s="104">
        <v>207</v>
      </c>
      <c r="F17" s="104">
        <v>238</v>
      </c>
      <c r="G17" s="104">
        <v>172</v>
      </c>
      <c r="H17" s="104">
        <v>149</v>
      </c>
      <c r="I17" s="101">
        <f t="shared" si="0"/>
        <v>1181</v>
      </c>
      <c r="J17" s="102">
        <f t="shared" si="1"/>
        <v>196.83333333333334</v>
      </c>
      <c r="K17" s="103">
        <f t="shared" si="2"/>
        <v>238</v>
      </c>
      <c r="L17" s="103">
        <f t="shared" si="3"/>
        <v>89</v>
      </c>
      <c r="M17" s="101">
        <v>9</v>
      </c>
      <c r="N17" s="25"/>
      <c r="O17" s="29"/>
      <c r="P17" s="17"/>
    </row>
    <row r="18" spans="1:16" s="18" customFormat="1" ht="13.5" customHeight="1">
      <c r="A18" s="27"/>
      <c r="B18" s="98" t="s">
        <v>21</v>
      </c>
      <c r="C18" s="104">
        <v>190</v>
      </c>
      <c r="D18" s="104">
        <v>188</v>
      </c>
      <c r="E18" s="104">
        <v>197</v>
      </c>
      <c r="F18" s="104">
        <v>199</v>
      </c>
      <c r="G18" s="104">
        <v>198</v>
      </c>
      <c r="H18" s="104">
        <v>206</v>
      </c>
      <c r="I18" s="101">
        <f t="shared" si="0"/>
        <v>1178</v>
      </c>
      <c r="J18" s="102">
        <f t="shared" si="1"/>
        <v>196.33333333333334</v>
      </c>
      <c r="K18" s="103">
        <f t="shared" si="2"/>
        <v>206</v>
      </c>
      <c r="L18" s="103">
        <f t="shared" si="3"/>
        <v>18</v>
      </c>
      <c r="M18" s="101">
        <v>10</v>
      </c>
      <c r="N18" s="25"/>
      <c r="O18" s="29"/>
      <c r="P18" s="17"/>
    </row>
    <row r="19" spans="1:16" s="18" customFormat="1" ht="13.5" customHeight="1">
      <c r="A19" s="27"/>
      <c r="B19" s="98" t="s">
        <v>22</v>
      </c>
      <c r="C19" s="104">
        <v>188</v>
      </c>
      <c r="D19" s="104">
        <v>211</v>
      </c>
      <c r="E19" s="104">
        <v>195</v>
      </c>
      <c r="F19" s="104">
        <v>208</v>
      </c>
      <c r="G19" s="104">
        <v>175</v>
      </c>
      <c r="H19" s="104">
        <v>192</v>
      </c>
      <c r="I19" s="101">
        <f t="shared" si="0"/>
        <v>1169</v>
      </c>
      <c r="J19" s="102">
        <f t="shared" si="1"/>
        <v>194.83333333333334</v>
      </c>
      <c r="K19" s="103">
        <f t="shared" si="2"/>
        <v>211</v>
      </c>
      <c r="L19" s="103">
        <f t="shared" si="3"/>
        <v>36</v>
      </c>
      <c r="M19" s="101">
        <v>11</v>
      </c>
      <c r="N19" s="25"/>
      <c r="O19" s="29"/>
      <c r="P19" s="17"/>
    </row>
    <row r="20" spans="1:16" s="18" customFormat="1" ht="13.5" customHeight="1">
      <c r="A20" s="19"/>
      <c r="B20" s="98" t="s">
        <v>23</v>
      </c>
      <c r="C20" s="104">
        <v>194</v>
      </c>
      <c r="D20" s="104">
        <v>194</v>
      </c>
      <c r="E20" s="104">
        <v>200</v>
      </c>
      <c r="F20" s="104">
        <v>211</v>
      </c>
      <c r="G20" s="104">
        <v>174</v>
      </c>
      <c r="H20" s="104">
        <v>194</v>
      </c>
      <c r="I20" s="101">
        <f t="shared" si="0"/>
        <v>1167</v>
      </c>
      <c r="J20" s="102">
        <f t="shared" si="1"/>
        <v>194.5</v>
      </c>
      <c r="K20" s="103">
        <f t="shared" si="2"/>
        <v>211</v>
      </c>
      <c r="L20" s="103">
        <f t="shared" si="3"/>
        <v>37</v>
      </c>
      <c r="M20" s="101">
        <v>12</v>
      </c>
      <c r="N20" s="25"/>
      <c r="O20" s="29"/>
      <c r="P20" s="17"/>
    </row>
    <row r="21" spans="1:16" s="18" customFormat="1" ht="13.5" customHeight="1">
      <c r="A21" s="19"/>
      <c r="B21" s="98" t="s">
        <v>24</v>
      </c>
      <c r="C21" s="104">
        <v>179</v>
      </c>
      <c r="D21" s="104">
        <v>183</v>
      </c>
      <c r="E21" s="104">
        <v>235</v>
      </c>
      <c r="F21" s="104">
        <v>185</v>
      </c>
      <c r="G21" s="104">
        <v>181</v>
      </c>
      <c r="H21" s="104">
        <v>203</v>
      </c>
      <c r="I21" s="101">
        <f t="shared" si="0"/>
        <v>1166</v>
      </c>
      <c r="J21" s="102">
        <f t="shared" si="1"/>
        <v>194.33333333333334</v>
      </c>
      <c r="K21" s="103">
        <f t="shared" si="2"/>
        <v>235</v>
      </c>
      <c r="L21" s="103">
        <f t="shared" si="3"/>
        <v>56</v>
      </c>
      <c r="M21" s="101">
        <v>13</v>
      </c>
      <c r="N21" s="25"/>
      <c r="O21" s="29"/>
      <c r="P21" s="17"/>
    </row>
    <row r="22" spans="1:16" s="18" customFormat="1" ht="13.5" customHeight="1">
      <c r="A22" s="27"/>
      <c r="B22" s="100" t="s">
        <v>25</v>
      </c>
      <c r="C22" s="104">
        <v>179</v>
      </c>
      <c r="D22" s="104">
        <v>233</v>
      </c>
      <c r="E22" s="104">
        <v>209</v>
      </c>
      <c r="F22" s="104">
        <v>169</v>
      </c>
      <c r="G22" s="104">
        <v>197</v>
      </c>
      <c r="H22" s="104">
        <v>171</v>
      </c>
      <c r="I22" s="101">
        <f t="shared" si="0"/>
        <v>1158</v>
      </c>
      <c r="J22" s="102">
        <f t="shared" si="1"/>
        <v>193</v>
      </c>
      <c r="K22" s="103">
        <f t="shared" si="2"/>
        <v>233</v>
      </c>
      <c r="L22" s="103">
        <f t="shared" si="3"/>
        <v>64</v>
      </c>
      <c r="M22" s="101">
        <v>14</v>
      </c>
      <c r="N22" s="25"/>
      <c r="O22" s="29"/>
      <c r="P22" s="17"/>
    </row>
    <row r="23" spans="1:16" s="18" customFormat="1" ht="13.5" customHeight="1">
      <c r="A23" s="19"/>
      <c r="B23" s="98" t="s">
        <v>26</v>
      </c>
      <c r="C23" s="104">
        <v>174</v>
      </c>
      <c r="D23" s="104">
        <v>191</v>
      </c>
      <c r="E23" s="104">
        <v>204</v>
      </c>
      <c r="F23" s="104">
        <v>177</v>
      </c>
      <c r="G23" s="104">
        <v>208</v>
      </c>
      <c r="H23" s="104">
        <v>201</v>
      </c>
      <c r="I23" s="101">
        <f t="shared" si="0"/>
        <v>1155</v>
      </c>
      <c r="J23" s="102">
        <f t="shared" si="1"/>
        <v>192.5</v>
      </c>
      <c r="K23" s="103">
        <f t="shared" si="2"/>
        <v>208</v>
      </c>
      <c r="L23" s="103">
        <f t="shared" si="3"/>
        <v>34</v>
      </c>
      <c r="M23" s="101">
        <v>15</v>
      </c>
      <c r="N23" s="25"/>
      <c r="O23" s="29"/>
      <c r="P23" s="17"/>
    </row>
    <row r="24" spans="1:16" s="18" customFormat="1" ht="13.5" customHeight="1">
      <c r="A24" s="27"/>
      <c r="B24" s="98" t="s">
        <v>27</v>
      </c>
      <c r="C24" s="104">
        <v>183</v>
      </c>
      <c r="D24" s="104">
        <v>192</v>
      </c>
      <c r="E24" s="104">
        <v>178</v>
      </c>
      <c r="F24" s="104">
        <v>203</v>
      </c>
      <c r="G24" s="104">
        <v>182</v>
      </c>
      <c r="H24" s="104">
        <v>187</v>
      </c>
      <c r="I24" s="101">
        <f t="shared" si="0"/>
        <v>1125</v>
      </c>
      <c r="J24" s="102">
        <f t="shared" si="1"/>
        <v>187.5</v>
      </c>
      <c r="K24" s="103">
        <f t="shared" si="2"/>
        <v>203</v>
      </c>
      <c r="L24" s="103">
        <f t="shared" si="3"/>
        <v>25</v>
      </c>
      <c r="M24" s="101">
        <v>16</v>
      </c>
      <c r="N24" s="25"/>
      <c r="O24" s="29"/>
      <c r="P24" s="17"/>
    </row>
    <row r="25" spans="1:16" s="18" customFormat="1" ht="13.5" customHeight="1">
      <c r="A25" s="27"/>
      <c r="B25" s="28" t="s">
        <v>28</v>
      </c>
      <c r="C25" s="21">
        <v>241</v>
      </c>
      <c r="D25" s="21">
        <v>172</v>
      </c>
      <c r="E25" s="21">
        <v>183</v>
      </c>
      <c r="F25" s="21">
        <v>206</v>
      </c>
      <c r="G25" s="21">
        <v>155</v>
      </c>
      <c r="H25" s="21">
        <v>166</v>
      </c>
      <c r="I25" s="22">
        <f t="shared" si="0"/>
        <v>1123</v>
      </c>
      <c r="J25" s="23">
        <f t="shared" si="1"/>
        <v>187.16666666666666</v>
      </c>
      <c r="K25" s="24">
        <f t="shared" si="2"/>
        <v>241</v>
      </c>
      <c r="L25" s="24">
        <f t="shared" si="3"/>
        <v>86</v>
      </c>
      <c r="M25" s="22">
        <v>17</v>
      </c>
      <c r="N25" s="25"/>
      <c r="O25" s="29"/>
      <c r="P25" s="17"/>
    </row>
    <row r="26" spans="1:16" s="18" customFormat="1" ht="13.5" customHeight="1">
      <c r="A26" s="19"/>
      <c r="B26" s="28" t="s">
        <v>29</v>
      </c>
      <c r="C26" s="21">
        <v>157</v>
      </c>
      <c r="D26" s="21">
        <v>149</v>
      </c>
      <c r="E26" s="21">
        <v>206</v>
      </c>
      <c r="F26" s="21">
        <v>223</v>
      </c>
      <c r="G26" s="21">
        <v>147</v>
      </c>
      <c r="H26" s="21">
        <v>225</v>
      </c>
      <c r="I26" s="22">
        <f t="shared" si="0"/>
        <v>1107</v>
      </c>
      <c r="J26" s="23">
        <f t="shared" si="1"/>
        <v>184.5</v>
      </c>
      <c r="K26" s="24">
        <f t="shared" si="2"/>
        <v>225</v>
      </c>
      <c r="L26" s="24">
        <f t="shared" si="3"/>
        <v>78</v>
      </c>
      <c r="M26" s="22">
        <v>18</v>
      </c>
      <c r="N26" s="25"/>
      <c r="O26" s="29"/>
      <c r="P26" s="17"/>
    </row>
    <row r="27" spans="1:16" s="18" customFormat="1" ht="13.5" customHeight="1">
      <c r="A27" s="27"/>
      <c r="B27" s="30" t="s">
        <v>30</v>
      </c>
      <c r="C27" s="21">
        <v>157</v>
      </c>
      <c r="D27" s="21">
        <v>217</v>
      </c>
      <c r="E27" s="21">
        <v>199</v>
      </c>
      <c r="F27" s="21">
        <v>174</v>
      </c>
      <c r="G27" s="21">
        <v>193</v>
      </c>
      <c r="H27" s="21">
        <v>165</v>
      </c>
      <c r="I27" s="22">
        <f t="shared" si="0"/>
        <v>1105</v>
      </c>
      <c r="J27" s="23">
        <f t="shared" si="1"/>
        <v>184.16666666666666</v>
      </c>
      <c r="K27" s="24">
        <f t="shared" si="2"/>
        <v>217</v>
      </c>
      <c r="L27" s="24">
        <f t="shared" si="3"/>
        <v>60</v>
      </c>
      <c r="M27" s="22">
        <v>19</v>
      </c>
      <c r="N27" s="25"/>
      <c r="O27" s="29"/>
      <c r="P27" s="17"/>
    </row>
    <row r="28" spans="1:16" s="18" customFormat="1" ht="13.5" customHeight="1">
      <c r="A28" s="19"/>
      <c r="B28" s="28" t="s">
        <v>31</v>
      </c>
      <c r="C28" s="21">
        <v>167</v>
      </c>
      <c r="D28" s="21">
        <v>196</v>
      </c>
      <c r="E28" s="21">
        <v>203</v>
      </c>
      <c r="F28" s="21">
        <v>206</v>
      </c>
      <c r="G28" s="21">
        <v>156</v>
      </c>
      <c r="H28" s="21">
        <v>162</v>
      </c>
      <c r="I28" s="22">
        <f t="shared" si="0"/>
        <v>1090</v>
      </c>
      <c r="J28" s="23">
        <f t="shared" si="1"/>
        <v>181.66666666666666</v>
      </c>
      <c r="K28" s="24">
        <f t="shared" si="2"/>
        <v>206</v>
      </c>
      <c r="L28" s="24">
        <f t="shared" si="3"/>
        <v>50</v>
      </c>
      <c r="M28" s="22">
        <v>20</v>
      </c>
      <c r="N28" s="25"/>
      <c r="O28" s="29"/>
      <c r="P28" s="17"/>
    </row>
    <row r="29" spans="1:16" s="18" customFormat="1" ht="13.5" customHeight="1">
      <c r="A29" s="19"/>
      <c r="B29" s="28" t="s">
        <v>32</v>
      </c>
      <c r="C29" s="21">
        <v>174</v>
      </c>
      <c r="D29" s="21">
        <v>176</v>
      </c>
      <c r="E29" s="21">
        <v>195</v>
      </c>
      <c r="F29" s="21">
        <v>159</v>
      </c>
      <c r="G29" s="21">
        <v>206</v>
      </c>
      <c r="H29" s="21">
        <v>170</v>
      </c>
      <c r="I29" s="22">
        <f t="shared" si="0"/>
        <v>1080</v>
      </c>
      <c r="J29" s="23">
        <f t="shared" si="1"/>
        <v>180</v>
      </c>
      <c r="K29" s="24">
        <f t="shared" si="2"/>
        <v>206</v>
      </c>
      <c r="L29" s="24">
        <f t="shared" si="3"/>
        <v>47</v>
      </c>
      <c r="M29" s="22">
        <v>21</v>
      </c>
      <c r="N29" s="25"/>
      <c r="O29" s="29"/>
      <c r="P29" s="17"/>
    </row>
    <row r="30" spans="1:16" s="18" customFormat="1" ht="13.5" customHeight="1">
      <c r="A30" s="27"/>
      <c r="B30" s="31" t="s">
        <v>33</v>
      </c>
      <c r="C30" s="21">
        <v>146</v>
      </c>
      <c r="D30" s="21">
        <v>171</v>
      </c>
      <c r="E30" s="21">
        <v>212</v>
      </c>
      <c r="F30" s="21">
        <v>168</v>
      </c>
      <c r="G30" s="21">
        <v>181</v>
      </c>
      <c r="H30" s="21">
        <v>177</v>
      </c>
      <c r="I30" s="22">
        <f t="shared" si="0"/>
        <v>1055</v>
      </c>
      <c r="J30" s="23">
        <f t="shared" si="1"/>
        <v>175.83333333333334</v>
      </c>
      <c r="K30" s="24">
        <f t="shared" si="2"/>
        <v>212</v>
      </c>
      <c r="L30" s="24">
        <f t="shared" si="3"/>
        <v>66</v>
      </c>
      <c r="M30" s="22">
        <v>22</v>
      </c>
      <c r="N30" s="25"/>
      <c r="O30" s="29"/>
      <c r="P30" s="17"/>
    </row>
    <row r="31" spans="1:16" s="18" customFormat="1" ht="13.5" customHeight="1">
      <c r="A31" s="27"/>
      <c r="B31" s="28" t="s">
        <v>34</v>
      </c>
      <c r="C31" s="21">
        <v>162</v>
      </c>
      <c r="D31" s="21">
        <v>146</v>
      </c>
      <c r="E31" s="21">
        <v>184</v>
      </c>
      <c r="F31" s="21">
        <v>175</v>
      </c>
      <c r="G31" s="21">
        <v>203</v>
      </c>
      <c r="H31" s="21">
        <v>180</v>
      </c>
      <c r="I31" s="22">
        <f t="shared" si="0"/>
        <v>1050</v>
      </c>
      <c r="J31" s="23">
        <f t="shared" si="1"/>
        <v>175</v>
      </c>
      <c r="K31" s="24">
        <f t="shared" si="2"/>
        <v>203</v>
      </c>
      <c r="L31" s="24">
        <f t="shared" si="3"/>
        <v>57</v>
      </c>
      <c r="M31" s="22">
        <v>23</v>
      </c>
      <c r="N31" s="25"/>
      <c r="O31" s="29"/>
      <c r="P31" s="17"/>
    </row>
    <row r="32" spans="1:16" s="18" customFormat="1" ht="13.5" customHeight="1">
      <c r="A32" s="19"/>
      <c r="B32" s="28" t="s">
        <v>35</v>
      </c>
      <c r="C32" s="21">
        <v>175</v>
      </c>
      <c r="D32" s="21">
        <v>187</v>
      </c>
      <c r="E32" s="21">
        <v>166</v>
      </c>
      <c r="F32" s="21">
        <v>183</v>
      </c>
      <c r="G32" s="21">
        <v>167</v>
      </c>
      <c r="H32" s="21">
        <v>166</v>
      </c>
      <c r="I32" s="22">
        <f t="shared" si="0"/>
        <v>1044</v>
      </c>
      <c r="J32" s="23">
        <f t="shared" si="1"/>
        <v>174</v>
      </c>
      <c r="K32" s="24">
        <f t="shared" si="2"/>
        <v>187</v>
      </c>
      <c r="L32" s="24">
        <f t="shared" si="3"/>
        <v>21</v>
      </c>
      <c r="M32" s="22">
        <v>24</v>
      </c>
      <c r="N32" s="25"/>
      <c r="O32" s="29"/>
      <c r="P32" s="17"/>
    </row>
    <row r="33" spans="1:16" s="18" customFormat="1" ht="13.5" customHeight="1">
      <c r="A33" s="27"/>
      <c r="B33" s="32" t="s">
        <v>36</v>
      </c>
      <c r="C33" s="21">
        <v>152</v>
      </c>
      <c r="D33" s="21">
        <v>158</v>
      </c>
      <c r="E33" s="21">
        <v>182</v>
      </c>
      <c r="F33" s="21">
        <v>189</v>
      </c>
      <c r="G33" s="21">
        <v>168</v>
      </c>
      <c r="H33" s="21">
        <v>185</v>
      </c>
      <c r="I33" s="22">
        <f t="shared" si="0"/>
        <v>1034</v>
      </c>
      <c r="J33" s="23">
        <f t="shared" si="1"/>
        <v>172.33333333333334</v>
      </c>
      <c r="K33" s="24">
        <f t="shared" si="2"/>
        <v>189</v>
      </c>
      <c r="L33" s="24">
        <f t="shared" si="3"/>
        <v>37</v>
      </c>
      <c r="M33" s="22">
        <v>25</v>
      </c>
      <c r="N33" s="25"/>
      <c r="O33" s="29"/>
      <c r="P33" s="17"/>
    </row>
    <row r="34" spans="1:16" s="18" customFormat="1" ht="13.5" customHeight="1">
      <c r="A34" s="27"/>
      <c r="B34" s="20" t="s">
        <v>37</v>
      </c>
      <c r="C34" s="21">
        <v>160</v>
      </c>
      <c r="D34" s="21">
        <v>131</v>
      </c>
      <c r="E34" s="21">
        <v>150</v>
      </c>
      <c r="F34" s="21">
        <v>213</v>
      </c>
      <c r="G34" s="21">
        <v>170</v>
      </c>
      <c r="H34" s="21">
        <v>199</v>
      </c>
      <c r="I34" s="22">
        <f t="shared" si="0"/>
        <v>1023</v>
      </c>
      <c r="J34" s="23">
        <f t="shared" si="1"/>
        <v>170.5</v>
      </c>
      <c r="K34" s="24">
        <f t="shared" si="2"/>
        <v>213</v>
      </c>
      <c r="L34" s="24">
        <f t="shared" si="3"/>
        <v>82</v>
      </c>
      <c r="M34" s="22">
        <v>26</v>
      </c>
      <c r="N34" s="25"/>
      <c r="O34" s="29"/>
      <c r="P34" s="17"/>
    </row>
    <row r="35" spans="1:16" s="18" customFormat="1" ht="13.5" customHeight="1">
      <c r="A35" s="27"/>
      <c r="B35" s="33" t="s">
        <v>38</v>
      </c>
      <c r="C35" s="21">
        <v>173</v>
      </c>
      <c r="D35" s="21">
        <v>144</v>
      </c>
      <c r="E35" s="21">
        <v>163</v>
      </c>
      <c r="F35" s="21">
        <v>168</v>
      </c>
      <c r="G35" s="21">
        <v>131</v>
      </c>
      <c r="H35" s="21">
        <v>195</v>
      </c>
      <c r="I35" s="22">
        <f t="shared" si="0"/>
        <v>974</v>
      </c>
      <c r="J35" s="23">
        <f t="shared" si="1"/>
        <v>162.33333333333334</v>
      </c>
      <c r="K35" s="24">
        <f t="shared" si="2"/>
        <v>195</v>
      </c>
      <c r="L35" s="24">
        <f t="shared" si="3"/>
        <v>64</v>
      </c>
      <c r="M35" s="22">
        <v>27</v>
      </c>
      <c r="N35" s="25"/>
      <c r="O35" s="29"/>
      <c r="P35" s="17"/>
    </row>
    <row r="36" spans="1:16" s="18" customFormat="1" ht="13.5" customHeight="1">
      <c r="A36" s="19"/>
      <c r="B36" s="20" t="s">
        <v>39</v>
      </c>
      <c r="C36" s="21">
        <v>160</v>
      </c>
      <c r="D36" s="21">
        <v>140</v>
      </c>
      <c r="E36" s="21">
        <v>182</v>
      </c>
      <c r="F36" s="21">
        <v>174</v>
      </c>
      <c r="G36" s="21">
        <v>143</v>
      </c>
      <c r="H36" s="21">
        <v>167</v>
      </c>
      <c r="I36" s="22">
        <f t="shared" si="0"/>
        <v>966</v>
      </c>
      <c r="J36" s="23">
        <f t="shared" si="1"/>
        <v>161</v>
      </c>
      <c r="K36" s="24">
        <f t="shared" si="2"/>
        <v>182</v>
      </c>
      <c r="L36" s="24">
        <f t="shared" si="3"/>
        <v>42</v>
      </c>
      <c r="M36" s="22">
        <v>28</v>
      </c>
      <c r="N36" s="25"/>
      <c r="O36" s="29"/>
      <c r="P36" s="17"/>
    </row>
    <row r="37" spans="1:16" s="18" customFormat="1" ht="13.5" customHeight="1">
      <c r="A37" s="27"/>
      <c r="B37" s="20" t="s">
        <v>40</v>
      </c>
      <c r="C37" s="21">
        <v>148</v>
      </c>
      <c r="D37" s="21">
        <v>131</v>
      </c>
      <c r="E37" s="21">
        <v>134</v>
      </c>
      <c r="F37" s="21">
        <v>179</v>
      </c>
      <c r="G37" s="21">
        <v>168</v>
      </c>
      <c r="H37" s="21">
        <v>148</v>
      </c>
      <c r="I37" s="22">
        <f t="shared" si="0"/>
        <v>908</v>
      </c>
      <c r="J37" s="23">
        <f t="shared" si="1"/>
        <v>151.33333333333334</v>
      </c>
      <c r="K37" s="24">
        <f t="shared" si="2"/>
        <v>179</v>
      </c>
      <c r="L37" s="24">
        <f t="shared" si="3"/>
        <v>48</v>
      </c>
      <c r="M37" s="22">
        <v>29</v>
      </c>
      <c r="N37" s="25"/>
      <c r="O37" s="29"/>
      <c r="P37" s="17"/>
    </row>
    <row r="38" spans="3:16" s="18" customFormat="1" ht="13.5" customHeight="1" hidden="1">
      <c r="C38" s="21"/>
      <c r="D38" s="21"/>
      <c r="E38" s="21"/>
      <c r="F38" s="21"/>
      <c r="G38" s="21"/>
      <c r="H38" s="21"/>
      <c r="I38" s="22">
        <f t="shared" si="0"/>
      </c>
      <c r="J38" s="23">
        <f t="shared" si="1"/>
      </c>
      <c r="K38" s="24">
        <f t="shared" si="2"/>
      </c>
      <c r="L38" s="24">
        <f t="shared" si="3"/>
      </c>
      <c r="M38" s="22">
        <v>30</v>
      </c>
      <c r="N38" s="25"/>
      <c r="O38" s="29"/>
      <c r="P38" s="17"/>
    </row>
    <row r="39" spans="3:16" s="18" customFormat="1" ht="13.5" customHeight="1" hidden="1">
      <c r="C39" s="21"/>
      <c r="D39" s="21"/>
      <c r="E39" s="21"/>
      <c r="F39" s="21"/>
      <c r="G39" s="21"/>
      <c r="H39" s="21"/>
      <c r="I39" s="22">
        <f t="shared" si="0"/>
      </c>
      <c r="J39" s="23">
        <f t="shared" si="1"/>
      </c>
      <c r="K39" s="24">
        <f t="shared" si="2"/>
      </c>
      <c r="L39" s="24">
        <f t="shared" si="3"/>
      </c>
      <c r="M39" s="22">
        <v>31</v>
      </c>
      <c r="N39" s="25"/>
      <c r="O39" s="29"/>
      <c r="P39" s="17"/>
    </row>
    <row r="40" spans="3:16" s="18" customFormat="1" ht="13.5" customHeight="1" hidden="1">
      <c r="C40" s="21"/>
      <c r="D40" s="21"/>
      <c r="E40" s="21"/>
      <c r="F40" s="21"/>
      <c r="G40" s="21"/>
      <c r="H40" s="21"/>
      <c r="I40" s="22">
        <f t="shared" si="0"/>
      </c>
      <c r="J40" s="23">
        <f t="shared" si="1"/>
      </c>
      <c r="K40" s="24">
        <f t="shared" si="2"/>
      </c>
      <c r="L40" s="24">
        <f t="shared" si="3"/>
      </c>
      <c r="M40" s="22">
        <v>32</v>
      </c>
      <c r="N40" s="25"/>
      <c r="O40" s="29"/>
      <c r="P40" s="17"/>
    </row>
    <row r="41" spans="3:16" s="18" customFormat="1" ht="13.5" customHeight="1" hidden="1">
      <c r="C41" s="21"/>
      <c r="D41" s="21"/>
      <c r="E41" s="21"/>
      <c r="F41" s="21"/>
      <c r="G41" s="21"/>
      <c r="H41" s="21"/>
      <c r="I41" s="22">
        <f t="shared" si="0"/>
      </c>
      <c r="J41" s="23">
        <f t="shared" si="1"/>
      </c>
      <c r="K41" s="24">
        <f t="shared" si="2"/>
      </c>
      <c r="L41" s="24">
        <f t="shared" si="3"/>
      </c>
      <c r="M41" s="22">
        <v>33</v>
      </c>
      <c r="N41" s="25"/>
      <c r="O41" s="29"/>
      <c r="P41" s="17"/>
    </row>
    <row r="42" spans="1:16" s="18" customFormat="1" ht="13.5" customHeight="1" hidden="1">
      <c r="A42" s="27"/>
      <c r="B42" s="34"/>
      <c r="C42" s="21"/>
      <c r="D42" s="21"/>
      <c r="E42" s="21"/>
      <c r="F42" s="21"/>
      <c r="G42" s="21"/>
      <c r="H42" s="21"/>
      <c r="I42" s="22">
        <f t="shared" si="0"/>
      </c>
      <c r="J42" s="23">
        <f t="shared" si="1"/>
      </c>
      <c r="K42" s="24">
        <f t="shared" si="2"/>
      </c>
      <c r="L42" s="24">
        <f t="shared" si="3"/>
      </c>
      <c r="M42" s="22">
        <v>34</v>
      </c>
      <c r="N42" s="25"/>
      <c r="O42" s="29"/>
      <c r="P42" s="17"/>
    </row>
    <row r="43" spans="1:16" s="18" customFormat="1" ht="13.5" customHeight="1" hidden="1">
      <c r="A43" s="27"/>
      <c r="B43" s="35"/>
      <c r="C43" s="21"/>
      <c r="D43" s="21"/>
      <c r="E43" s="21"/>
      <c r="F43" s="21"/>
      <c r="G43" s="21"/>
      <c r="H43" s="21"/>
      <c r="I43" s="22">
        <f t="shared" si="0"/>
      </c>
      <c r="J43" s="23">
        <f t="shared" si="1"/>
      </c>
      <c r="K43" s="24">
        <f t="shared" si="2"/>
      </c>
      <c r="L43" s="24">
        <f t="shared" si="3"/>
      </c>
      <c r="M43" s="22">
        <v>35</v>
      </c>
      <c r="N43" s="25"/>
      <c r="O43" s="29"/>
      <c r="P43" s="17"/>
    </row>
    <row r="44" spans="1:16" s="18" customFormat="1" ht="13.5" customHeight="1" hidden="1">
      <c r="A44" s="27"/>
      <c r="B44" s="36"/>
      <c r="C44" s="21"/>
      <c r="D44" s="21"/>
      <c r="E44" s="21"/>
      <c r="F44" s="21"/>
      <c r="G44" s="21"/>
      <c r="H44" s="21"/>
      <c r="I44" s="22">
        <f t="shared" si="0"/>
      </c>
      <c r="J44" s="23">
        <f t="shared" si="1"/>
      </c>
      <c r="K44" s="24">
        <f t="shared" si="2"/>
      </c>
      <c r="L44" s="24">
        <f t="shared" si="3"/>
      </c>
      <c r="M44" s="22">
        <v>36</v>
      </c>
      <c r="N44" s="25"/>
      <c r="O44" s="29"/>
      <c r="P44" s="17"/>
    </row>
    <row r="45" spans="1:16" s="18" customFormat="1" ht="13.5" customHeight="1" hidden="1">
      <c r="A45" s="27"/>
      <c r="B45" s="36"/>
      <c r="C45" s="21"/>
      <c r="D45" s="21"/>
      <c r="E45" s="21"/>
      <c r="F45" s="21"/>
      <c r="G45" s="21"/>
      <c r="H45" s="21"/>
      <c r="I45" s="22">
        <f t="shared" si="0"/>
      </c>
      <c r="J45" s="23">
        <f t="shared" si="1"/>
      </c>
      <c r="K45" s="24">
        <f t="shared" si="2"/>
      </c>
      <c r="L45" s="24">
        <f t="shared" si="3"/>
      </c>
      <c r="M45" s="22">
        <v>37</v>
      </c>
      <c r="N45" s="25"/>
      <c r="O45" s="29"/>
      <c r="P45" s="17"/>
    </row>
    <row r="46" spans="1:16" s="18" customFormat="1" ht="13.5" customHeight="1" hidden="1">
      <c r="A46" s="27"/>
      <c r="B46" s="36"/>
      <c r="C46" s="21"/>
      <c r="D46" s="21"/>
      <c r="E46" s="21"/>
      <c r="F46" s="21"/>
      <c r="G46" s="21"/>
      <c r="H46" s="21"/>
      <c r="I46" s="22">
        <f t="shared" si="0"/>
      </c>
      <c r="J46" s="23">
        <f t="shared" si="1"/>
      </c>
      <c r="K46" s="24">
        <f t="shared" si="2"/>
      </c>
      <c r="L46" s="24">
        <f t="shared" si="3"/>
      </c>
      <c r="M46" s="22">
        <v>38</v>
      </c>
      <c r="N46" s="25"/>
      <c r="O46" s="29"/>
      <c r="P46" s="17"/>
    </row>
    <row r="47" spans="9:21" s="18" customFormat="1" ht="13.5" customHeight="1">
      <c r="I47" s="18">
        <f>IF(C48&lt;&gt;"",SUM(C48:H48),"")</f>
      </c>
      <c r="J47" s="18">
        <f>IF(C48&lt;&gt;"",AVERAGE(C48:H48),"")</f>
      </c>
      <c r="K47" s="18">
        <f>IF(C48&lt;&gt;"",MAX(C48:H48),"")</f>
      </c>
      <c r="L47" s="18">
        <f>IF(D48&lt;&gt;"",MAX(C48:H48)-MIN(C48:H48),"")</f>
      </c>
      <c r="N47" s="37"/>
      <c r="O47" s="38"/>
      <c r="P47" s="17"/>
      <c r="Q47" s="17"/>
      <c r="R47" s="17"/>
      <c r="S47" s="17"/>
      <c r="T47" s="17"/>
      <c r="U47" s="17"/>
    </row>
    <row r="48" spans="1:21" s="40" customFormat="1" ht="13.5" customHeight="1">
      <c r="A48" s="18"/>
      <c r="B48" s="18"/>
      <c r="C48" s="18"/>
      <c r="D48" s="18"/>
      <c r="E48" s="18"/>
      <c r="F48" s="18"/>
      <c r="G48" s="18"/>
      <c r="H48" s="18" t="s">
        <v>41</v>
      </c>
      <c r="I48"/>
      <c r="J48"/>
      <c r="K48"/>
      <c r="L48"/>
      <c r="M48" s="18"/>
      <c r="N48" s="37"/>
      <c r="O48" s="38"/>
      <c r="P48" s="39"/>
      <c r="Q48" s="39"/>
      <c r="R48" s="39"/>
      <c r="S48" s="39"/>
      <c r="T48" s="39"/>
      <c r="U48" s="39"/>
    </row>
    <row r="49" spans="1:21" s="40" customFormat="1" ht="13.5" customHeight="1">
      <c r="A49" s="18"/>
      <c r="B49" s="18"/>
      <c r="C49"/>
      <c r="D49"/>
      <c r="E49"/>
      <c r="F49"/>
      <c r="G49"/>
      <c r="H49"/>
      <c r="I49"/>
      <c r="J49"/>
      <c r="K49"/>
      <c r="L49"/>
      <c r="M49"/>
      <c r="N49" s="37"/>
      <c r="O49" s="38"/>
      <c r="P49" s="39"/>
      <c r="Q49" s="39"/>
      <c r="R49" s="39"/>
      <c r="S49" s="39"/>
      <c r="T49" s="39"/>
      <c r="U49" s="39"/>
    </row>
    <row r="50" spans="1:16" s="40" customFormat="1" ht="13.5" customHeight="1">
      <c r="A50" s="1"/>
      <c r="B50"/>
      <c r="C50"/>
      <c r="D50"/>
      <c r="E50"/>
      <c r="F50"/>
      <c r="G50"/>
      <c r="H50"/>
      <c r="I50"/>
      <c r="J50"/>
      <c r="K50"/>
      <c r="L50"/>
      <c r="M50"/>
      <c r="N50" s="37"/>
      <c r="O50" s="38"/>
      <c r="P50" s="39"/>
    </row>
    <row r="51" spans="1:16" s="40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37"/>
      <c r="O51" s="38"/>
      <c r="P51" s="41"/>
    </row>
    <row r="52" spans="1:16" s="40" customFormat="1" ht="13.5" customHeight="1">
      <c r="A52" s="18"/>
      <c r="B52" s="18"/>
      <c r="C52"/>
      <c r="D52"/>
      <c r="E52"/>
      <c r="F52"/>
      <c r="G52"/>
      <c r="H52"/>
      <c r="I52" s="18"/>
      <c r="J52" s="18"/>
      <c r="K52" s="18"/>
      <c r="L52" s="18"/>
      <c r="M52"/>
      <c r="N52" s="37"/>
      <c r="O52" s="38"/>
      <c r="P52" s="39"/>
    </row>
    <row r="53" spans="1:15" s="40" customFormat="1" ht="12.75" customHeight="1" hidden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5"/>
      <c r="O53" s="29"/>
    </row>
    <row r="54" spans="14:15" s="18" customFormat="1" ht="12.75" customHeight="1" hidden="1">
      <c r="N54" s="42"/>
      <c r="O54" s="43"/>
    </row>
    <row r="55" s="18" customFormat="1" ht="12">
      <c r="N55" s="44"/>
    </row>
    <row r="56" spans="3:13" ht="12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3:13" ht="12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3:13" ht="12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3:13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21" s="18" customFormat="1" ht="12.75" customHeight="1">
      <c r="A60" s="1"/>
      <c r="B60"/>
      <c r="I60"/>
      <c r="J60"/>
      <c r="K60"/>
      <c r="L60"/>
      <c r="N60" s="25"/>
      <c r="O60" s="29"/>
      <c r="P60" s="17"/>
      <c r="Q60" s="17"/>
      <c r="R60" s="17"/>
      <c r="S60" s="17"/>
      <c r="T60" s="17"/>
      <c r="U60" s="17"/>
    </row>
    <row r="61" spans="3:21" s="18" customFormat="1" ht="12.75" customHeight="1">
      <c r="C61"/>
      <c r="D61"/>
      <c r="E61"/>
      <c r="F61"/>
      <c r="G61"/>
      <c r="H61"/>
      <c r="I61"/>
      <c r="J61"/>
      <c r="K61"/>
      <c r="L61"/>
      <c r="M61"/>
      <c r="N61" s="25"/>
      <c r="O61" s="29"/>
      <c r="P61" s="17"/>
      <c r="Q61" s="17"/>
      <c r="R61" s="17"/>
      <c r="S61" s="17"/>
      <c r="T61" s="17"/>
      <c r="U61" s="17"/>
    </row>
    <row r="62" spans="3:21" s="18" customFormat="1" ht="12.75" customHeight="1">
      <c r="C62"/>
      <c r="D62"/>
      <c r="E62"/>
      <c r="F62"/>
      <c r="G62"/>
      <c r="H62"/>
      <c r="I62"/>
      <c r="J62"/>
      <c r="K62"/>
      <c r="L62"/>
      <c r="M62"/>
      <c r="N62" s="25"/>
      <c r="O62" s="29"/>
      <c r="P62" s="17"/>
      <c r="Q62" s="17"/>
      <c r="R62" s="45"/>
      <c r="S62" s="17"/>
      <c r="T62" s="17"/>
      <c r="U62" s="17"/>
    </row>
    <row r="63" spans="1:21" s="18" customFormat="1" ht="12.75" customHeight="1">
      <c r="A63" s="1"/>
      <c r="B63"/>
      <c r="C63"/>
      <c r="D63"/>
      <c r="E63"/>
      <c r="F63"/>
      <c r="G63"/>
      <c r="H63"/>
      <c r="I63"/>
      <c r="J63"/>
      <c r="K63"/>
      <c r="L63"/>
      <c r="M63"/>
      <c r="N63" s="25"/>
      <c r="O63" s="29"/>
      <c r="P63" s="17"/>
      <c r="Q63" s="17"/>
      <c r="R63" s="17"/>
      <c r="S63" s="17"/>
      <c r="T63" s="17"/>
      <c r="U63" s="17"/>
    </row>
    <row r="64" spans="1:21" s="18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25"/>
      <c r="O64" s="29"/>
      <c r="P64" s="17"/>
      <c r="Q64" s="17"/>
      <c r="R64" s="17"/>
      <c r="S64" s="17"/>
      <c r="T64" s="17"/>
      <c r="U64" s="17"/>
    </row>
    <row r="65" spans="1:21" s="18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5"/>
      <c r="O65" s="29"/>
      <c r="P65" s="17"/>
      <c r="Q65" s="17"/>
      <c r="R65" s="17"/>
      <c r="S65" s="17"/>
      <c r="T65" s="17"/>
      <c r="U65" s="17"/>
    </row>
    <row r="66" spans="1:21" s="18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5"/>
      <c r="O66" s="29"/>
      <c r="P66" s="17"/>
      <c r="Q66" s="17"/>
      <c r="R66" s="17"/>
      <c r="S66" s="17"/>
      <c r="T66" s="17"/>
      <c r="U66" s="17"/>
    </row>
    <row r="67" spans="1:21" s="18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5"/>
      <c r="O67" s="29"/>
      <c r="P67" s="17"/>
      <c r="Q67" s="17"/>
      <c r="R67" s="17"/>
      <c r="S67" s="17"/>
      <c r="T67" s="17"/>
      <c r="U67" s="17"/>
    </row>
    <row r="73" spans="1:2" ht="12.75">
      <c r="A73" s="18"/>
      <c r="B73" s="18"/>
    </row>
  </sheetData>
  <sheetProtection selectLockedCells="1" selectUnlockedCells="1"/>
  <conditionalFormatting sqref="B42:B46">
    <cfRule type="expression" priority="1" dxfId="0" stopIfTrue="1">
      <formula>(C42&gt;0)</formula>
    </cfRule>
  </conditionalFormatting>
  <printOptions/>
  <pageMargins left="0.23958333333333334" right="0.050694444444444445" top="0.10972222222222222" bottom="0.06875" header="0.5118055555555555" footer="0.5118055555555555"/>
  <pageSetup horizontalDpi="300" verticalDpi="300" orientation="portrait" paperSize="9" scale="91"/>
  <drawing r:id="rId3"/>
  <legacyDrawing r:id="rId2"/>
  <oleObjects>
    <oleObject progId="Рисунок Microsoft Word" shapeId="776937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rgb="FFFFFF00"/>
    <pageSetUpPr fitToPage="1"/>
  </sheetPr>
  <dimension ref="A1:Y23"/>
  <sheetViews>
    <sheetView zoomScalePageLayoutView="0" workbookViewId="0" topLeftCell="A1">
      <selection activeCell="X32" sqref="X32"/>
    </sheetView>
  </sheetViews>
  <sheetFormatPr defaultColWidth="9.140625" defaultRowHeight="12.75"/>
  <cols>
    <col min="1" max="1" width="3.57421875" style="0" customWidth="1"/>
    <col min="2" max="2" width="19.8515625" style="0" customWidth="1"/>
    <col min="4" max="4" width="7.00390625" style="0" customWidth="1"/>
    <col min="5" max="5" width="5.28125" style="0" customWidth="1"/>
    <col min="6" max="6" width="5.57421875" style="0" customWidth="1"/>
    <col min="7" max="8" width="5.00390625" style="0" customWidth="1"/>
    <col min="9" max="10" width="4.8515625" style="0" customWidth="1"/>
    <col min="11" max="11" width="5.00390625" style="0" customWidth="1"/>
    <col min="12" max="13" width="4.8515625" style="0" customWidth="1"/>
    <col min="14" max="14" width="4.7109375" style="0" customWidth="1"/>
    <col min="15" max="15" width="5.57421875" style="0" customWidth="1"/>
    <col min="16" max="17" width="4.7109375" style="0" customWidth="1"/>
    <col min="18" max="18" width="4.421875" style="0" customWidth="1"/>
    <col min="19" max="19" width="6.7109375" style="0" customWidth="1"/>
    <col min="20" max="20" width="7.7109375" style="0" customWidth="1"/>
    <col min="21" max="21" width="6.7109375" style="0" customWidth="1"/>
  </cols>
  <sheetData>
    <row r="1" spans="2:21" ht="22.5" customHeight="1">
      <c r="B1" s="46"/>
      <c r="C1" s="47"/>
      <c r="D1" s="46"/>
      <c r="E1" s="46" t="s">
        <v>42</v>
      </c>
      <c r="F1" s="46"/>
      <c r="G1" s="48"/>
      <c r="H1" s="48"/>
      <c r="I1" s="48"/>
      <c r="J1" s="48"/>
      <c r="K1" s="48"/>
      <c r="L1" s="48"/>
      <c r="M1" s="48"/>
      <c r="N1" s="48"/>
      <c r="O1" s="3" t="s">
        <v>0</v>
      </c>
      <c r="U1" s="49"/>
    </row>
    <row r="2" spans="2:21" ht="22.5" customHeight="1">
      <c r="B2" s="46"/>
      <c r="C2" s="47"/>
      <c r="D2" s="46"/>
      <c r="E2" s="46"/>
      <c r="F2" s="46"/>
      <c r="G2" s="48"/>
      <c r="H2" s="48"/>
      <c r="I2" s="48"/>
      <c r="J2" s="48"/>
      <c r="K2" s="48"/>
      <c r="L2" s="48"/>
      <c r="M2" s="48"/>
      <c r="N2" s="48"/>
      <c r="O2" s="3" t="s">
        <v>1</v>
      </c>
      <c r="U2" s="49"/>
    </row>
    <row r="3" spans="2:8" ht="28.5" customHeight="1">
      <c r="B3" s="46"/>
      <c r="C3" s="46"/>
      <c r="D3" s="46"/>
      <c r="E3" s="50" t="s">
        <v>43</v>
      </c>
      <c r="F3" s="50"/>
      <c r="G3" s="50"/>
      <c r="H3" s="48"/>
    </row>
    <row r="4" spans="1:21" ht="14.25" customHeight="1">
      <c r="A4" s="92" t="s">
        <v>5</v>
      </c>
      <c r="B4" s="92" t="s">
        <v>44</v>
      </c>
      <c r="C4" s="93" t="s">
        <v>45</v>
      </c>
      <c r="D4" s="93" t="s">
        <v>46</v>
      </c>
      <c r="E4" s="94" t="s">
        <v>47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3" t="s">
        <v>48</v>
      </c>
      <c r="T4" s="93" t="s">
        <v>49</v>
      </c>
      <c r="U4" s="92" t="s">
        <v>50</v>
      </c>
    </row>
    <row r="5" spans="1:21" ht="12.75">
      <c r="A5" s="92"/>
      <c r="B5" s="92"/>
      <c r="C5" s="92"/>
      <c r="D5" s="92"/>
      <c r="E5" s="51">
        <v>7</v>
      </c>
      <c r="F5" s="52" t="s">
        <v>51</v>
      </c>
      <c r="G5" s="51">
        <v>8</v>
      </c>
      <c r="H5" s="52" t="s">
        <v>51</v>
      </c>
      <c r="I5" s="51">
        <v>9</v>
      </c>
      <c r="J5" s="52" t="s">
        <v>51</v>
      </c>
      <c r="K5" s="51">
        <v>10</v>
      </c>
      <c r="L5" s="52" t="s">
        <v>51</v>
      </c>
      <c r="M5" s="51">
        <v>11</v>
      </c>
      <c r="N5" s="52" t="s">
        <v>51</v>
      </c>
      <c r="O5" s="51">
        <v>12</v>
      </c>
      <c r="P5" s="52" t="s">
        <v>51</v>
      </c>
      <c r="Q5" s="51">
        <v>13</v>
      </c>
      <c r="R5" s="52" t="s">
        <v>51</v>
      </c>
      <c r="S5" s="93"/>
      <c r="T5" s="93"/>
      <c r="U5" s="93"/>
    </row>
    <row r="6" spans="1:21" ht="15">
      <c r="A6" s="95" t="s">
        <v>52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5" ht="12.75">
      <c r="A7" s="53">
        <v>1</v>
      </c>
      <c r="B7" s="54" t="s">
        <v>12</v>
      </c>
      <c r="C7" s="55">
        <f>квалификация!I9</f>
        <v>1332</v>
      </c>
      <c r="D7" s="56">
        <f aca="true" t="shared" si="0" ref="D7:D14">SUM(C7,E7:R7)</f>
        <v>2829</v>
      </c>
      <c r="E7" s="57">
        <v>195</v>
      </c>
      <c r="F7" s="57">
        <v>0</v>
      </c>
      <c r="G7" s="57">
        <v>241</v>
      </c>
      <c r="H7" s="57">
        <v>30</v>
      </c>
      <c r="I7" s="57">
        <v>217</v>
      </c>
      <c r="J7" s="57">
        <v>0</v>
      </c>
      <c r="K7" s="57">
        <v>204</v>
      </c>
      <c r="L7" s="57">
        <v>30</v>
      </c>
      <c r="M7" s="57">
        <v>196</v>
      </c>
      <c r="N7" s="57">
        <v>30</v>
      </c>
      <c r="O7" s="57">
        <v>165</v>
      </c>
      <c r="P7" s="57">
        <v>0</v>
      </c>
      <c r="Q7" s="57">
        <v>189</v>
      </c>
      <c r="R7" s="57">
        <v>0</v>
      </c>
      <c r="S7" s="56">
        <f aca="true" t="shared" si="1" ref="S7:S14">SUM(F7,H7,J7,L7,R7,N7,P7)</f>
        <v>90</v>
      </c>
      <c r="T7" s="58">
        <f aca="true" t="shared" si="2" ref="T7:T14">AVERAGE(E7,G7,I7,K7,Q7,M7,O7)</f>
        <v>201</v>
      </c>
      <c r="U7" s="53">
        <v>1</v>
      </c>
      <c r="V7" s="59"/>
      <c r="Y7" s="60"/>
    </row>
    <row r="8" spans="1:25" ht="12.75">
      <c r="A8" s="53">
        <v>15</v>
      </c>
      <c r="B8" s="61" t="s">
        <v>26</v>
      </c>
      <c r="C8" s="55">
        <f>квалификация!I23</f>
        <v>1155</v>
      </c>
      <c r="D8" s="56">
        <f t="shared" si="0"/>
        <v>2796</v>
      </c>
      <c r="E8" s="57">
        <v>214</v>
      </c>
      <c r="F8" s="62">
        <v>30</v>
      </c>
      <c r="G8" s="57">
        <v>172</v>
      </c>
      <c r="H8" s="57">
        <v>30</v>
      </c>
      <c r="I8" s="57">
        <v>194</v>
      </c>
      <c r="J8" s="57">
        <v>30</v>
      </c>
      <c r="K8" s="57">
        <v>225</v>
      </c>
      <c r="L8" s="63">
        <v>30</v>
      </c>
      <c r="M8" s="63">
        <v>200</v>
      </c>
      <c r="N8" s="63">
        <v>30</v>
      </c>
      <c r="O8" s="63">
        <v>213</v>
      </c>
      <c r="P8" s="63">
        <v>30</v>
      </c>
      <c r="Q8" s="57">
        <v>213</v>
      </c>
      <c r="R8" s="57">
        <v>30</v>
      </c>
      <c r="S8" s="56">
        <f t="shared" si="1"/>
        <v>210</v>
      </c>
      <c r="T8" s="58">
        <f t="shared" si="2"/>
        <v>204.42857142857142</v>
      </c>
      <c r="U8" s="53">
        <v>2</v>
      </c>
      <c r="V8" s="59"/>
      <c r="Y8" s="60"/>
    </row>
    <row r="9" spans="1:25" ht="12.75">
      <c r="A9" s="53">
        <v>3</v>
      </c>
      <c r="B9" s="61" t="s">
        <v>14</v>
      </c>
      <c r="C9" s="64">
        <f>квалификация!I11</f>
        <v>1239</v>
      </c>
      <c r="D9" s="56">
        <f t="shared" si="0"/>
        <v>2787</v>
      </c>
      <c r="E9" s="57">
        <v>200</v>
      </c>
      <c r="F9" s="57">
        <v>30</v>
      </c>
      <c r="G9" s="57">
        <v>168</v>
      </c>
      <c r="H9" s="57">
        <v>0</v>
      </c>
      <c r="I9" s="57">
        <v>189</v>
      </c>
      <c r="J9" s="57">
        <v>0</v>
      </c>
      <c r="K9" s="57">
        <v>172</v>
      </c>
      <c r="L9" s="65">
        <v>0</v>
      </c>
      <c r="M9" s="65">
        <v>266</v>
      </c>
      <c r="N9" s="65">
        <v>30</v>
      </c>
      <c r="O9" s="65">
        <v>208</v>
      </c>
      <c r="P9" s="65">
        <v>30</v>
      </c>
      <c r="Q9" s="65">
        <v>225</v>
      </c>
      <c r="R9" s="57">
        <v>30</v>
      </c>
      <c r="S9" s="56">
        <f t="shared" si="1"/>
        <v>120</v>
      </c>
      <c r="T9" s="58">
        <f t="shared" si="2"/>
        <v>204</v>
      </c>
      <c r="U9" s="53">
        <v>3</v>
      </c>
      <c r="V9" s="59"/>
      <c r="Y9" s="60"/>
    </row>
    <row r="10" spans="1:25" ht="12.75">
      <c r="A10" s="53">
        <v>9</v>
      </c>
      <c r="B10" s="61" t="s">
        <v>20</v>
      </c>
      <c r="C10" s="55">
        <f>квалификация!I19</f>
        <v>1169</v>
      </c>
      <c r="D10" s="56">
        <f t="shared" si="0"/>
        <v>2733</v>
      </c>
      <c r="E10" s="57">
        <v>202</v>
      </c>
      <c r="F10" s="57">
        <v>30</v>
      </c>
      <c r="G10" s="57">
        <v>222</v>
      </c>
      <c r="H10" s="57">
        <v>30</v>
      </c>
      <c r="I10" s="57">
        <v>225</v>
      </c>
      <c r="J10" s="57">
        <v>30</v>
      </c>
      <c r="K10" s="57">
        <v>228</v>
      </c>
      <c r="L10" s="57">
        <v>30</v>
      </c>
      <c r="M10" s="57">
        <v>195</v>
      </c>
      <c r="N10" s="57">
        <v>30</v>
      </c>
      <c r="O10" s="57">
        <v>204</v>
      </c>
      <c r="P10" s="57">
        <v>0</v>
      </c>
      <c r="Q10" s="57">
        <v>138</v>
      </c>
      <c r="R10" s="57">
        <v>0</v>
      </c>
      <c r="S10" s="56">
        <f t="shared" si="1"/>
        <v>150</v>
      </c>
      <c r="T10" s="58">
        <f t="shared" si="2"/>
        <v>202</v>
      </c>
      <c r="U10" s="53">
        <v>4</v>
      </c>
      <c r="V10" s="59"/>
      <c r="Y10" s="60"/>
    </row>
    <row r="11" spans="1:25" ht="12.75">
      <c r="A11" s="53">
        <v>7</v>
      </c>
      <c r="B11" s="61" t="s">
        <v>18</v>
      </c>
      <c r="C11" s="53">
        <f>квалификация!I15</f>
        <v>1196</v>
      </c>
      <c r="D11" s="56">
        <f t="shared" si="0"/>
        <v>2669</v>
      </c>
      <c r="E11" s="57">
        <v>199</v>
      </c>
      <c r="F11" s="57">
        <v>0</v>
      </c>
      <c r="G11" s="57">
        <v>193</v>
      </c>
      <c r="H11" s="57">
        <v>0</v>
      </c>
      <c r="I11" s="57">
        <v>201</v>
      </c>
      <c r="J11" s="57">
        <v>30</v>
      </c>
      <c r="K11" s="57">
        <v>213</v>
      </c>
      <c r="L11" s="57">
        <v>0</v>
      </c>
      <c r="M11" s="57">
        <v>189</v>
      </c>
      <c r="N11" s="57">
        <v>0</v>
      </c>
      <c r="O11" s="57">
        <v>175</v>
      </c>
      <c r="P11" s="57">
        <v>30</v>
      </c>
      <c r="Q11" s="57">
        <v>213</v>
      </c>
      <c r="R11" s="57">
        <v>30</v>
      </c>
      <c r="S11" s="56">
        <f t="shared" si="1"/>
        <v>90</v>
      </c>
      <c r="T11" s="58">
        <f t="shared" si="2"/>
        <v>197.57142857142858</v>
      </c>
      <c r="U11" s="53">
        <v>5</v>
      </c>
      <c r="V11" s="59"/>
      <c r="Y11" s="60"/>
    </row>
    <row r="12" spans="1:25" ht="12.75">
      <c r="A12" s="53">
        <v>13</v>
      </c>
      <c r="B12" s="61" t="s">
        <v>24</v>
      </c>
      <c r="C12" s="55">
        <f>квалификация!I21</f>
        <v>1166</v>
      </c>
      <c r="D12" s="56">
        <f t="shared" si="0"/>
        <v>2618</v>
      </c>
      <c r="E12" s="57">
        <v>178</v>
      </c>
      <c r="F12" s="57">
        <v>0</v>
      </c>
      <c r="G12" s="57">
        <v>231</v>
      </c>
      <c r="H12" s="57">
        <v>30</v>
      </c>
      <c r="I12" s="57">
        <v>213</v>
      </c>
      <c r="J12" s="57">
        <v>30</v>
      </c>
      <c r="K12" s="57">
        <v>201</v>
      </c>
      <c r="L12" s="57">
        <v>0</v>
      </c>
      <c r="M12" s="57">
        <v>193</v>
      </c>
      <c r="N12" s="57">
        <v>0</v>
      </c>
      <c r="O12" s="57">
        <v>195</v>
      </c>
      <c r="P12" s="57">
        <v>0</v>
      </c>
      <c r="Q12" s="57">
        <v>181</v>
      </c>
      <c r="R12" s="57">
        <v>0</v>
      </c>
      <c r="S12" s="56">
        <f t="shared" si="1"/>
        <v>60</v>
      </c>
      <c r="T12" s="58">
        <f t="shared" si="2"/>
        <v>198.85714285714286</v>
      </c>
      <c r="U12" s="53">
        <v>6</v>
      </c>
      <c r="V12" s="59"/>
      <c r="Y12" s="60"/>
    </row>
    <row r="13" spans="1:25" s="68" customFormat="1" ht="12.75">
      <c r="A13" s="53">
        <v>11</v>
      </c>
      <c r="B13" s="61" t="s">
        <v>22</v>
      </c>
      <c r="C13" s="53">
        <f>квалификация!I11</f>
        <v>1239</v>
      </c>
      <c r="D13" s="56">
        <f t="shared" si="0"/>
        <v>2500</v>
      </c>
      <c r="E13" s="57">
        <v>172</v>
      </c>
      <c r="F13" s="62">
        <v>0</v>
      </c>
      <c r="G13" s="57">
        <v>147</v>
      </c>
      <c r="H13" s="57">
        <v>0</v>
      </c>
      <c r="I13" s="57">
        <v>144</v>
      </c>
      <c r="J13" s="57">
        <v>0</v>
      </c>
      <c r="K13" s="66">
        <v>176</v>
      </c>
      <c r="L13" s="57">
        <v>30</v>
      </c>
      <c r="M13" s="57">
        <v>152</v>
      </c>
      <c r="N13" s="57">
        <v>0</v>
      </c>
      <c r="O13" s="57">
        <v>209</v>
      </c>
      <c r="P13" s="57">
        <v>30</v>
      </c>
      <c r="Q13" s="57">
        <v>171</v>
      </c>
      <c r="R13" s="67">
        <v>30</v>
      </c>
      <c r="S13" s="56">
        <f t="shared" si="1"/>
        <v>90</v>
      </c>
      <c r="T13" s="58">
        <f t="shared" si="2"/>
        <v>167.28571428571428</v>
      </c>
      <c r="U13" s="53">
        <v>7</v>
      </c>
      <c r="V13" s="59"/>
      <c r="Y13" s="60"/>
    </row>
    <row r="14" spans="1:25" s="68" customFormat="1" ht="12.75">
      <c r="A14" s="53">
        <v>5</v>
      </c>
      <c r="B14" s="69" t="s">
        <v>16</v>
      </c>
      <c r="C14" s="53">
        <f>квалификация!I13</f>
        <v>1210</v>
      </c>
      <c r="D14" s="56">
        <f t="shared" si="0"/>
        <v>1210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57">
        <v>0</v>
      </c>
      <c r="S14" s="56">
        <f t="shared" si="1"/>
        <v>0</v>
      </c>
      <c r="T14" s="58">
        <f t="shared" si="2"/>
        <v>0</v>
      </c>
      <c r="U14" s="53">
        <v>8</v>
      </c>
      <c r="V14" s="59"/>
      <c r="Y14" s="60"/>
    </row>
    <row r="15" spans="1:22" ht="9.75" customHeight="1">
      <c r="A15" s="96" t="s">
        <v>53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59"/>
    </row>
    <row r="16" spans="1:25" ht="12.75">
      <c r="A16" s="53">
        <v>2</v>
      </c>
      <c r="B16" s="61" t="s">
        <v>13</v>
      </c>
      <c r="C16" s="53">
        <f>квалификация!I10</f>
        <v>1324</v>
      </c>
      <c r="D16" s="56">
        <f aca="true" t="shared" si="3" ref="D16:D23">SUM(C16,E16:R16)</f>
        <v>2942</v>
      </c>
      <c r="E16" s="57">
        <v>242</v>
      </c>
      <c r="F16" s="57">
        <v>30</v>
      </c>
      <c r="G16" s="57">
        <v>159</v>
      </c>
      <c r="H16" s="57">
        <v>0</v>
      </c>
      <c r="I16" s="57">
        <v>177</v>
      </c>
      <c r="J16" s="57">
        <v>0</v>
      </c>
      <c r="K16" s="57">
        <v>234</v>
      </c>
      <c r="L16" s="57">
        <v>30</v>
      </c>
      <c r="M16" s="57">
        <v>232</v>
      </c>
      <c r="N16" s="57">
        <v>30</v>
      </c>
      <c r="O16" s="71">
        <v>191</v>
      </c>
      <c r="P16" s="57">
        <v>30</v>
      </c>
      <c r="Q16" s="57">
        <v>233</v>
      </c>
      <c r="R16" s="57">
        <v>30</v>
      </c>
      <c r="S16" s="56">
        <f aca="true" t="shared" si="4" ref="S16:S23">SUM(F16,H16,J16,L16,R16,N16,P16)</f>
        <v>150</v>
      </c>
      <c r="T16" s="58">
        <f aca="true" t="shared" si="5" ref="T16:T23">AVERAGE(E16,G16,I16,K16,Q16,M16,O16)</f>
        <v>209.71428571428572</v>
      </c>
      <c r="U16" s="53">
        <v>1</v>
      </c>
      <c r="V16" s="59"/>
      <c r="Y16" s="60"/>
    </row>
    <row r="17" spans="1:25" ht="12.75">
      <c r="A17" s="53">
        <v>8</v>
      </c>
      <c r="B17" s="61" t="s">
        <v>19</v>
      </c>
      <c r="C17" s="53">
        <f>квалификация!I16</f>
        <v>1185</v>
      </c>
      <c r="D17" s="56">
        <f t="shared" si="3"/>
        <v>2784</v>
      </c>
      <c r="E17" s="57">
        <v>224</v>
      </c>
      <c r="F17" s="57">
        <v>30</v>
      </c>
      <c r="G17" s="57">
        <v>158</v>
      </c>
      <c r="H17" s="57">
        <v>30</v>
      </c>
      <c r="I17" s="57">
        <v>234</v>
      </c>
      <c r="J17" s="57">
        <v>30</v>
      </c>
      <c r="K17" s="57">
        <v>244</v>
      </c>
      <c r="L17" s="57">
        <v>30</v>
      </c>
      <c r="M17" s="57">
        <v>193</v>
      </c>
      <c r="N17" s="57">
        <v>30</v>
      </c>
      <c r="O17" s="57">
        <v>173</v>
      </c>
      <c r="P17" s="57">
        <v>0</v>
      </c>
      <c r="Q17" s="57">
        <v>193</v>
      </c>
      <c r="R17" s="57">
        <v>30</v>
      </c>
      <c r="S17" s="56">
        <f t="shared" si="4"/>
        <v>180</v>
      </c>
      <c r="T17" s="58">
        <f t="shared" si="5"/>
        <v>202.71428571428572</v>
      </c>
      <c r="U17" s="53">
        <v>2</v>
      </c>
      <c r="V17" s="59"/>
      <c r="Y17" s="60"/>
    </row>
    <row r="18" spans="1:25" ht="12.75">
      <c r="A18" s="53">
        <v>4</v>
      </c>
      <c r="B18" s="61" t="s">
        <v>15</v>
      </c>
      <c r="C18" s="53">
        <f>квалификация!I12</f>
        <v>1233</v>
      </c>
      <c r="D18" s="56">
        <f t="shared" si="3"/>
        <v>2686</v>
      </c>
      <c r="E18" s="57">
        <v>185</v>
      </c>
      <c r="F18" s="57">
        <v>0</v>
      </c>
      <c r="G18" s="57">
        <v>211</v>
      </c>
      <c r="H18" s="57">
        <v>30</v>
      </c>
      <c r="I18" s="57">
        <v>187</v>
      </c>
      <c r="J18" s="57">
        <v>30</v>
      </c>
      <c r="K18" s="57">
        <v>234</v>
      </c>
      <c r="L18" s="57">
        <v>30</v>
      </c>
      <c r="M18" s="57">
        <v>181</v>
      </c>
      <c r="N18" s="57">
        <v>0</v>
      </c>
      <c r="O18" s="57">
        <v>164</v>
      </c>
      <c r="P18" s="57">
        <v>0</v>
      </c>
      <c r="Q18" s="57">
        <v>201</v>
      </c>
      <c r="R18" s="57">
        <v>0</v>
      </c>
      <c r="S18" s="56">
        <f t="shared" si="4"/>
        <v>90</v>
      </c>
      <c r="T18" s="58">
        <f t="shared" si="5"/>
        <v>194.71428571428572</v>
      </c>
      <c r="U18" s="53">
        <v>3</v>
      </c>
      <c r="V18" s="59"/>
      <c r="Y18" s="60"/>
    </row>
    <row r="19" spans="1:25" ht="12.75">
      <c r="A19" s="53">
        <v>12</v>
      </c>
      <c r="B19" s="61" t="s">
        <v>23</v>
      </c>
      <c r="C19" s="53">
        <f>квалификация!I20</f>
        <v>1167</v>
      </c>
      <c r="D19" s="56">
        <f t="shared" si="3"/>
        <v>2616</v>
      </c>
      <c r="E19" s="57">
        <v>188</v>
      </c>
      <c r="F19" s="57">
        <v>30</v>
      </c>
      <c r="G19" s="57">
        <v>168</v>
      </c>
      <c r="H19" s="57">
        <v>30</v>
      </c>
      <c r="I19" s="57">
        <v>197</v>
      </c>
      <c r="J19" s="57">
        <v>0</v>
      </c>
      <c r="K19" s="57">
        <v>179</v>
      </c>
      <c r="L19" s="57">
        <v>0</v>
      </c>
      <c r="M19" s="57">
        <v>178</v>
      </c>
      <c r="N19" s="57">
        <v>30</v>
      </c>
      <c r="O19" s="57">
        <v>193</v>
      </c>
      <c r="P19" s="57">
        <v>30</v>
      </c>
      <c r="Q19" s="57">
        <v>196</v>
      </c>
      <c r="R19" s="57">
        <v>30</v>
      </c>
      <c r="S19" s="56">
        <f t="shared" si="4"/>
        <v>150</v>
      </c>
      <c r="T19" s="58">
        <f t="shared" si="5"/>
        <v>185.57142857142858</v>
      </c>
      <c r="U19" s="53">
        <v>4</v>
      </c>
      <c r="V19" s="59"/>
      <c r="Y19" s="60"/>
    </row>
    <row r="20" spans="1:25" ht="12.75">
      <c r="A20" s="53">
        <v>6</v>
      </c>
      <c r="B20" s="61" t="s">
        <v>17</v>
      </c>
      <c r="C20" s="53">
        <f>квалификация!I14</f>
        <v>1199</v>
      </c>
      <c r="D20" s="56">
        <f t="shared" si="3"/>
        <v>2565</v>
      </c>
      <c r="E20" s="57">
        <v>169</v>
      </c>
      <c r="F20" s="57">
        <v>0</v>
      </c>
      <c r="G20" s="57">
        <v>161</v>
      </c>
      <c r="H20" s="57">
        <v>30</v>
      </c>
      <c r="I20" s="57">
        <v>174</v>
      </c>
      <c r="J20" s="57">
        <v>30</v>
      </c>
      <c r="K20" s="57">
        <v>202</v>
      </c>
      <c r="L20" s="57">
        <v>30</v>
      </c>
      <c r="M20" s="57">
        <v>159</v>
      </c>
      <c r="N20" s="57">
        <v>0</v>
      </c>
      <c r="O20" s="57">
        <v>211</v>
      </c>
      <c r="P20" s="57">
        <v>30</v>
      </c>
      <c r="Q20" s="57">
        <v>170</v>
      </c>
      <c r="R20" s="57">
        <v>0</v>
      </c>
      <c r="S20" s="56">
        <f t="shared" si="4"/>
        <v>120</v>
      </c>
      <c r="T20" s="58">
        <f t="shared" si="5"/>
        <v>178</v>
      </c>
      <c r="U20" s="53">
        <v>5</v>
      </c>
      <c r="V20" s="59"/>
      <c r="Y20" s="60"/>
    </row>
    <row r="21" spans="1:25" ht="12.75">
      <c r="A21" s="53">
        <v>10</v>
      </c>
      <c r="B21" s="61" t="s">
        <v>21</v>
      </c>
      <c r="C21" s="53">
        <f>квалификация!I18</f>
        <v>1178</v>
      </c>
      <c r="D21" s="56">
        <f t="shared" si="3"/>
        <v>2548</v>
      </c>
      <c r="E21" s="57">
        <v>192</v>
      </c>
      <c r="F21" s="57">
        <v>0</v>
      </c>
      <c r="G21" s="57">
        <v>161</v>
      </c>
      <c r="H21" s="57">
        <v>0</v>
      </c>
      <c r="I21" s="57">
        <v>197</v>
      </c>
      <c r="J21" s="57">
        <v>30</v>
      </c>
      <c r="K21" s="57">
        <v>191</v>
      </c>
      <c r="L21" s="57">
        <v>0</v>
      </c>
      <c r="M21" s="57">
        <v>177</v>
      </c>
      <c r="N21" s="57">
        <v>30</v>
      </c>
      <c r="O21" s="57">
        <v>188</v>
      </c>
      <c r="P21" s="57">
        <v>30</v>
      </c>
      <c r="Q21" s="57">
        <v>174</v>
      </c>
      <c r="R21" s="57">
        <v>0</v>
      </c>
      <c r="S21" s="56">
        <f t="shared" si="4"/>
        <v>90</v>
      </c>
      <c r="T21" s="58">
        <f t="shared" si="5"/>
        <v>182.85714285714286</v>
      </c>
      <c r="U21" s="53">
        <v>6</v>
      </c>
      <c r="V21" s="59"/>
      <c r="Y21" s="60"/>
    </row>
    <row r="22" spans="1:25" ht="12.75">
      <c r="A22" s="53">
        <v>14</v>
      </c>
      <c r="B22" s="72" t="s">
        <v>25</v>
      </c>
      <c r="C22" s="53">
        <f>квалификация!I22</f>
        <v>1158</v>
      </c>
      <c r="D22" s="56">
        <f t="shared" si="3"/>
        <v>2360</v>
      </c>
      <c r="E22" s="57">
        <v>191</v>
      </c>
      <c r="F22" s="57">
        <v>30</v>
      </c>
      <c r="G22" s="57">
        <v>149</v>
      </c>
      <c r="H22" s="57">
        <v>0</v>
      </c>
      <c r="I22" s="57">
        <v>139</v>
      </c>
      <c r="J22" s="57">
        <v>0</v>
      </c>
      <c r="K22" s="57">
        <v>197</v>
      </c>
      <c r="L22" s="57">
        <v>0</v>
      </c>
      <c r="M22" s="57">
        <v>115</v>
      </c>
      <c r="N22" s="57">
        <v>0</v>
      </c>
      <c r="O22" s="57">
        <v>184</v>
      </c>
      <c r="P22" s="57">
        <v>0</v>
      </c>
      <c r="Q22" s="57">
        <v>167</v>
      </c>
      <c r="R22" s="57">
        <v>30</v>
      </c>
      <c r="S22" s="56">
        <f t="shared" si="4"/>
        <v>60</v>
      </c>
      <c r="T22" s="58">
        <f t="shared" si="5"/>
        <v>163.14285714285714</v>
      </c>
      <c r="U22" s="53">
        <v>7</v>
      </c>
      <c r="V22" s="59"/>
      <c r="Y22" s="60"/>
    </row>
    <row r="23" spans="1:25" ht="12.75">
      <c r="A23" s="73">
        <v>16</v>
      </c>
      <c r="B23" s="61" t="s">
        <v>27</v>
      </c>
      <c r="C23" s="53">
        <f>квалификация!I24</f>
        <v>1125</v>
      </c>
      <c r="D23" s="56">
        <f t="shared" si="3"/>
        <v>1125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56">
        <f t="shared" si="4"/>
        <v>0</v>
      </c>
      <c r="T23" s="58">
        <f t="shared" si="5"/>
        <v>0</v>
      </c>
      <c r="U23" s="53">
        <v>8</v>
      </c>
      <c r="V23" s="59"/>
      <c r="Y23" s="60"/>
    </row>
  </sheetData>
  <sheetProtection selectLockedCells="1" selectUnlockedCells="1"/>
  <mergeCells count="10">
    <mergeCell ref="T4:T5"/>
    <mergeCell ref="U4:U5"/>
    <mergeCell ref="A6:U6"/>
    <mergeCell ref="A15:U15"/>
    <mergeCell ref="A4:A5"/>
    <mergeCell ref="B4:B5"/>
    <mergeCell ref="C4:C5"/>
    <mergeCell ref="D4:D5"/>
    <mergeCell ref="E4:R4"/>
    <mergeCell ref="S4:S5"/>
  </mergeCells>
  <printOptions/>
  <pageMargins left="0.2590277777777778" right="0.26944444444444443" top="0.3111111111111111" bottom="0.1104166666666666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76938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2:L23"/>
  <sheetViews>
    <sheetView tabSelected="1" zoomScalePageLayoutView="0" workbookViewId="0" topLeftCell="A1">
      <selection activeCell="Z48" sqref="Z4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8.28125" style="0" customWidth="1"/>
    <col min="6" max="6" width="22.8515625" style="0" customWidth="1"/>
    <col min="7" max="7" width="5.8515625" style="0" customWidth="1"/>
    <col min="8" max="8" width="4.421875" style="0" customWidth="1"/>
    <col min="9" max="9" width="22.7109375" style="0" customWidth="1"/>
    <col min="10" max="10" width="6.140625" style="0" customWidth="1"/>
    <col min="11" max="11" width="5.7109375" style="0" customWidth="1"/>
    <col min="12" max="12" width="25.28125" style="0" customWidth="1"/>
  </cols>
  <sheetData>
    <row r="2" spans="2:6" ht="20.25">
      <c r="B2" s="74"/>
      <c r="C2" s="74"/>
      <c r="D2" s="74"/>
      <c r="E2" s="74" t="s">
        <v>41</v>
      </c>
      <c r="F2" s="75"/>
    </row>
    <row r="3" ht="14.25" customHeight="1"/>
    <row r="4" spans="1:12" ht="26.25">
      <c r="A4" s="4" t="s">
        <v>2</v>
      </c>
      <c r="B4" s="74"/>
      <c r="C4" s="74"/>
      <c r="D4" s="75"/>
      <c r="E4" s="76"/>
      <c r="F4" s="75"/>
      <c r="G4" s="5"/>
      <c r="J4" s="6"/>
      <c r="K4" s="5"/>
      <c r="L4" s="5"/>
    </row>
    <row r="5" spans="4:12" ht="15.75">
      <c r="D5" s="5"/>
      <c r="E5" s="5"/>
      <c r="F5" s="5"/>
      <c r="G5" s="5"/>
      <c r="J5" s="6"/>
      <c r="K5" s="5"/>
      <c r="L5" s="5"/>
    </row>
    <row r="6" spans="4:12" ht="23.25">
      <c r="D6" s="5"/>
      <c r="E6" s="5"/>
      <c r="F6" s="4" t="s">
        <v>54</v>
      </c>
      <c r="G6" s="5"/>
      <c r="J6" s="6"/>
      <c r="K6" s="5"/>
      <c r="L6" s="5"/>
    </row>
    <row r="8" spans="2:12" ht="26.25">
      <c r="B8" s="74"/>
      <c r="C8" s="75" t="s">
        <v>4</v>
      </c>
      <c r="D8" s="74"/>
      <c r="E8" s="76" t="s">
        <v>55</v>
      </c>
      <c r="F8" s="74"/>
      <c r="J8" s="5"/>
      <c r="K8" s="5"/>
      <c r="L8" s="5"/>
    </row>
    <row r="9" spans="10:12" ht="12.75">
      <c r="J9" s="5"/>
      <c r="K9" s="5"/>
      <c r="L9" s="5"/>
    </row>
    <row r="10" spans="10:12" ht="12.75">
      <c r="J10" s="5"/>
      <c r="K10" s="5"/>
      <c r="L10" s="5"/>
    </row>
    <row r="11" spans="3:12" ht="15.75">
      <c r="C11" s="6" t="s">
        <v>56</v>
      </c>
      <c r="D11" s="6"/>
      <c r="E11" s="6"/>
      <c r="F11" s="6"/>
      <c r="G11" s="6"/>
      <c r="H11" s="6"/>
      <c r="I11" s="6" t="s">
        <v>57</v>
      </c>
      <c r="J11" s="5"/>
      <c r="K11" s="5"/>
      <c r="L11" s="5"/>
    </row>
    <row r="12" spans="2:12" ht="18">
      <c r="B12" s="77"/>
      <c r="C12" s="78"/>
      <c r="D12" s="78"/>
      <c r="E12" s="78"/>
      <c r="F12" s="77"/>
      <c r="J12" s="5"/>
      <c r="K12" s="5"/>
      <c r="L12" s="5"/>
    </row>
    <row r="13" spans="2:12" ht="18">
      <c r="B13" s="77"/>
      <c r="C13" s="79"/>
      <c r="D13" s="80"/>
      <c r="E13" s="80"/>
      <c r="F13" s="81"/>
      <c r="G13" s="81"/>
      <c r="H13" s="77"/>
      <c r="I13" s="79"/>
      <c r="J13" s="80"/>
      <c r="K13" s="80"/>
      <c r="L13" s="81"/>
    </row>
    <row r="14" spans="2:11" ht="18">
      <c r="B14" s="82"/>
      <c r="C14" s="83" t="s">
        <v>13</v>
      </c>
      <c r="D14" s="84">
        <v>205</v>
      </c>
      <c r="E14" s="80"/>
      <c r="H14" s="82"/>
      <c r="I14" s="85" t="s">
        <v>19</v>
      </c>
      <c r="J14" s="84">
        <v>188</v>
      </c>
      <c r="K14" s="80"/>
    </row>
    <row r="15" spans="2:12" ht="18">
      <c r="B15" s="78"/>
      <c r="C15" s="86"/>
      <c r="D15" s="81"/>
      <c r="E15" s="87"/>
      <c r="F15" s="79"/>
      <c r="G15" s="80"/>
      <c r="H15" s="78"/>
      <c r="I15" s="86"/>
      <c r="J15" s="81"/>
      <c r="K15" s="87"/>
      <c r="L15" s="79"/>
    </row>
    <row r="16" spans="2:12" ht="18">
      <c r="B16" s="78"/>
      <c r="C16" s="80"/>
      <c r="D16" s="80"/>
      <c r="E16" s="88"/>
      <c r="F16" s="89" t="s">
        <v>13</v>
      </c>
      <c r="G16" s="5"/>
      <c r="H16" s="78"/>
      <c r="I16" s="80"/>
      <c r="J16" s="80"/>
      <c r="K16" s="88"/>
      <c r="L16" s="85" t="s">
        <v>58</v>
      </c>
    </row>
    <row r="17" spans="2:12" ht="18">
      <c r="B17" s="78"/>
      <c r="C17" s="80"/>
      <c r="D17" s="80"/>
      <c r="E17" s="81"/>
      <c r="F17" s="86"/>
      <c r="G17" s="5"/>
      <c r="H17" s="78"/>
      <c r="I17" s="80"/>
      <c r="J17" s="80"/>
      <c r="K17" s="81"/>
      <c r="L17" s="86"/>
    </row>
    <row r="18" spans="2:12" ht="18">
      <c r="B18" s="78"/>
      <c r="C18" s="79"/>
      <c r="D18" s="5"/>
      <c r="E18" s="5"/>
      <c r="F18" s="5"/>
      <c r="H18" s="78"/>
      <c r="I18" s="79"/>
      <c r="J18" s="5"/>
      <c r="K18" s="5"/>
      <c r="L18" s="5"/>
    </row>
    <row r="19" spans="2:11" ht="18">
      <c r="B19" s="82"/>
      <c r="C19" s="89" t="s">
        <v>12</v>
      </c>
      <c r="D19" s="6">
        <v>153</v>
      </c>
      <c r="E19" s="6"/>
      <c r="H19" s="82"/>
      <c r="I19" s="89" t="s">
        <v>26</v>
      </c>
      <c r="J19" s="90">
        <v>190</v>
      </c>
      <c r="K19" s="90"/>
    </row>
    <row r="20" spans="2:9" ht="18">
      <c r="B20" s="78"/>
      <c r="C20" s="91"/>
      <c r="D20" s="6"/>
      <c r="E20" s="6"/>
      <c r="H20" s="78"/>
      <c r="I20" s="86"/>
    </row>
    <row r="21" spans="2:3" ht="18">
      <c r="B21" s="78"/>
      <c r="C21" s="78"/>
    </row>
    <row r="23" spans="7:9" ht="12.75">
      <c r="G23" s="5"/>
      <c r="H23" s="5"/>
      <c r="I23" s="5"/>
    </row>
  </sheetData>
  <sheetProtection selectLockedCells="1" selectUnlockedCells="1"/>
  <conditionalFormatting sqref="C14 C19 F16 I14 I19 L16">
    <cfRule type="expression" priority="1" dxfId="0" stopIfTrue="1">
      <formula>(D14&gt;0)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77694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2017-12-12T18:21:47Z</dcterms:created>
  <dcterms:modified xsi:type="dcterms:W3CDTF">2017-12-12T18:21:49Z</dcterms:modified>
  <cp:category/>
  <cp:version/>
  <cp:contentType/>
  <cp:contentStatus/>
</cp:coreProperties>
</file>